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7476" windowHeight="2592" activeTab="0"/>
  </bookViews>
  <sheets>
    <sheet name="2023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<sst xmlns="http://schemas.openxmlformats.org/spreadsheetml/2006/main" count="258" uniqueCount="158">
  <si>
    <t>PRIHODI</t>
  </si>
  <si>
    <t>Skupina</t>
  </si>
  <si>
    <t>Naziv</t>
  </si>
  <si>
    <t>Prihodi po posebnim propisima</t>
  </si>
  <si>
    <t>Prihodi od imovine</t>
  </si>
  <si>
    <t>Prihodi od financijske imovine</t>
  </si>
  <si>
    <t>Pod</t>
  </si>
  <si>
    <t>skupina</t>
  </si>
  <si>
    <t>RASHODI</t>
  </si>
  <si>
    <t>Materijalni rashodi</t>
  </si>
  <si>
    <t>Naknade troškova radnicima</t>
  </si>
  <si>
    <t>Naknade članovima u predstavničkim tijelima i</t>
  </si>
  <si>
    <t>Rashodi za usluge</t>
  </si>
  <si>
    <t>Rashodi za materijal i energiju</t>
  </si>
  <si>
    <t>Ostali nespomenuti materijalni rashodi</t>
  </si>
  <si>
    <t>Rashodi amortizacije</t>
  </si>
  <si>
    <t>Amortizacija</t>
  </si>
  <si>
    <t>Financijski rashodi</t>
  </si>
  <si>
    <t>Ostali financijski rashodi</t>
  </si>
  <si>
    <t>Donacije</t>
  </si>
  <si>
    <t>Tekuće donacije</t>
  </si>
  <si>
    <t>Kapitalne donacije</t>
  </si>
  <si>
    <t>Ostali rashodi</t>
  </si>
  <si>
    <t>Ostali nespomenuti rashodi</t>
  </si>
  <si>
    <t>Naknade ostalim osobama izvan radnog odnosa</t>
  </si>
  <si>
    <t>NEFINANCIJSKA IMOVINA</t>
  </si>
  <si>
    <t>Proizvedena dugotrajna imovina</t>
  </si>
  <si>
    <t>Postrojenja i oprema</t>
  </si>
  <si>
    <t>RASHODI ZA NABAVU OPREME</t>
  </si>
  <si>
    <t>Članak 1.</t>
  </si>
  <si>
    <t xml:space="preserve">Ostali prihodi </t>
  </si>
  <si>
    <t xml:space="preserve">Plan </t>
  </si>
  <si>
    <t>Razred/</t>
  </si>
  <si>
    <t>Prihodi od naknade štete i refundacija</t>
  </si>
  <si>
    <t>izvršnim tijelima,povjerenstvima i slično</t>
  </si>
  <si>
    <t>Izvor</t>
  </si>
  <si>
    <t>PRIHODI:</t>
  </si>
  <si>
    <t>Prihodi od kamata poslovnih banaka</t>
  </si>
  <si>
    <t>Ostali prihodi</t>
  </si>
  <si>
    <t>Prihodi od naknade štete i refundacije</t>
  </si>
  <si>
    <t>Prihodi od Hrvatske vatrogasne zajednice (refundacije za zajedničke aktivnosti)</t>
  </si>
  <si>
    <t>RASHODI:</t>
  </si>
  <si>
    <t>Rashodi</t>
  </si>
  <si>
    <t xml:space="preserve">Stručno usavršavanje </t>
  </si>
  <si>
    <t>Naknade članovima u predstavničkim i izvršnim tijelima,povjerenstvima i slično</t>
  </si>
  <si>
    <t>Naknade za rad stručnog tima-bruto</t>
  </si>
  <si>
    <t>Naknade članovima za prisustvovanje sjednicama povjerenstva, odbora i sl.</t>
  </si>
  <si>
    <t>Administracija i upravljanje</t>
  </si>
  <si>
    <t>Usluge telefona, pošte i prijevoza</t>
  </si>
  <si>
    <t>Usluge tekućeg održavanja opreme</t>
  </si>
  <si>
    <t>Usluge promidžbe i informiranja</t>
  </si>
  <si>
    <t>Ostale usluge</t>
  </si>
  <si>
    <t>Uredski materijal</t>
  </si>
  <si>
    <t>Rezervni dijelovi za opremu</t>
  </si>
  <si>
    <t xml:space="preserve">Literatura </t>
  </si>
  <si>
    <t xml:space="preserve">Sitni inventar </t>
  </si>
  <si>
    <t>Reprezentacija</t>
  </si>
  <si>
    <t xml:space="preserve">Amortizacija </t>
  </si>
  <si>
    <t>Bankarske usluge i usluge platnog prometa</t>
  </si>
  <si>
    <t>Redovite kamate iz poslovanja</t>
  </si>
  <si>
    <t xml:space="preserve">Ostali rashodi </t>
  </si>
  <si>
    <t>Ostali nespometi rashodi</t>
  </si>
  <si>
    <t>Pomoć DVD-ima</t>
  </si>
  <si>
    <t>1.1.</t>
  </si>
  <si>
    <t>1.</t>
  </si>
  <si>
    <t>1.2.</t>
  </si>
  <si>
    <t>1.3.</t>
  </si>
  <si>
    <t>2.</t>
  </si>
  <si>
    <t>2.1.</t>
  </si>
  <si>
    <t>3.</t>
  </si>
  <si>
    <t>Tekuće donacijje</t>
  </si>
  <si>
    <t xml:space="preserve">Pomoć DVD-ima </t>
  </si>
  <si>
    <t>Prijevoz (autobus)</t>
  </si>
  <si>
    <t>Pomoć DVD-u za organizaciju</t>
  </si>
  <si>
    <t>Naknada troškova službenih putovanja</t>
  </si>
  <si>
    <t>Nefinancijska imovina</t>
  </si>
  <si>
    <t>Postrojenje i oprema</t>
  </si>
  <si>
    <t>Naknade troškova službenog putovanja</t>
  </si>
  <si>
    <t>Premija osiguranja osoba</t>
  </si>
  <si>
    <t>Reprezentacija (prehrana učesnika)</t>
  </si>
  <si>
    <t>Uredska oprema (računala i računalna oprema)</t>
  </si>
  <si>
    <t>Nefinancijska proizvedena oprema</t>
  </si>
  <si>
    <t>Ulaganja u računalne programe</t>
  </si>
  <si>
    <t>Rashodi  za usluge</t>
  </si>
  <si>
    <t>Intelektualne usluge ( naknade predavačima)</t>
  </si>
  <si>
    <t>Naknade za obavljanje aktivnosti (ispitna komisja)</t>
  </si>
  <si>
    <t xml:space="preserve">Uredski materijal </t>
  </si>
  <si>
    <t>Literatura (stručni priručnici za osposobljavanje)</t>
  </si>
  <si>
    <t>Pomoć DVD-ima (osposobljavanje vatrogasnih kadrova)</t>
  </si>
  <si>
    <t>Rashodi za materijal za energiju</t>
  </si>
  <si>
    <t>Osposobljavaje i usavršavanje vatrogasaca</t>
  </si>
  <si>
    <t>Namaterijalna proizvedena imovina</t>
  </si>
  <si>
    <t>UKUPNO RASHODI:</t>
  </si>
  <si>
    <t>UKUPNO PRIHODI:</t>
  </si>
  <si>
    <t>3.1.</t>
  </si>
  <si>
    <t>PRIHODI OD KAMATA POSLOVNIH BANAKA</t>
  </si>
  <si>
    <t>PRIHODI OD OSIGURAVAJUĆIH DRUŠTVA-PREMIJA OSIGURANJA</t>
  </si>
  <si>
    <t>PRIHODI OD HRVATSKE VATROGASNE ZAJEDNICE-ZAJEDNIČKE AKTIVNOSTI</t>
  </si>
  <si>
    <t>Vatrogasna odlikovanja i priznanja</t>
  </si>
  <si>
    <t xml:space="preserve">Rashodi za materijal i energiju </t>
  </si>
  <si>
    <t>Članak 3.</t>
  </si>
  <si>
    <t>Plan</t>
  </si>
  <si>
    <t>Prihodi iz proračuna JLS ( obveza temeljem Zakona o vatrogastvu)</t>
  </si>
  <si>
    <t>PRIHODI IZ PRORAČUNA JLS</t>
  </si>
  <si>
    <t>vatrogasna oprema</t>
  </si>
  <si>
    <t xml:space="preserve">Troškovi boravka mladeži u Fažani </t>
  </si>
  <si>
    <t>Organizacija skupštine VZO</t>
  </si>
  <si>
    <t>Ostali materijalni rashodi ( radna i zaštitna vatrogasna oprema, gorivo)</t>
  </si>
  <si>
    <t>2.2.</t>
  </si>
  <si>
    <t>Liječničke svjedodžbe</t>
  </si>
  <si>
    <t>Raspodjela financijskih sredstava po DVD-ima</t>
  </si>
  <si>
    <t>Usluge vođenja knjigovodstva</t>
  </si>
  <si>
    <t xml:space="preserve">Županijsko natjecanje mladeži </t>
  </si>
  <si>
    <t>Organizacija tradicionalnih vatrogasnih kupova</t>
  </si>
  <si>
    <t>Troškovi javne vatrogasne vježbe</t>
  </si>
  <si>
    <t>Obilježavanje dana vatrogastva Sv. Florijan</t>
  </si>
  <si>
    <t>Pomoć DVD-ima / redovito financiranje</t>
  </si>
  <si>
    <t>Nabava priznanja i pehara</t>
  </si>
  <si>
    <t>A:</t>
  </si>
  <si>
    <t>B:</t>
  </si>
  <si>
    <t>PLANA ZADUŽIVANJA I OTPLATA</t>
  </si>
  <si>
    <t>Prihodi od financijske imovine - kamate na depozit u banci</t>
  </si>
  <si>
    <t>02</t>
  </si>
  <si>
    <t>022</t>
  </si>
  <si>
    <t>026</t>
  </si>
  <si>
    <t>Članak 2.</t>
  </si>
  <si>
    <t>VATROGASNA ZAJEDNICA OPĆINE KRALJEVEC NA SUTLI</t>
  </si>
  <si>
    <t>KRALJEVEC NA SUTLI</t>
  </si>
  <si>
    <t>Višak / manjak iz prethodne godine</t>
  </si>
  <si>
    <t>PRIHODI OD VATROGASNE ZAJEDNICE KZŽ</t>
  </si>
  <si>
    <t>PRIJENOS SREDSTAVA IZ PRETHODNE GODINE - VIŠAK</t>
  </si>
  <si>
    <t xml:space="preserve">Tekuće donacije - pomoć DVD-ima </t>
  </si>
  <si>
    <t>OBVEZE</t>
  </si>
  <si>
    <t>Obveze za kredite i zajmove</t>
  </si>
  <si>
    <t>Obveze za kredite banaka i ostalih kreditora - zaduživanje</t>
  </si>
  <si>
    <t>Obveze za kredite banaka i ostalih kreditora - otplata</t>
  </si>
  <si>
    <t>Reprezentacija  (prehrana sudionika)</t>
  </si>
  <si>
    <t>Prihodi od VZ KZŽ</t>
  </si>
  <si>
    <t>1.4.</t>
  </si>
  <si>
    <t>Prihodi od HVZ</t>
  </si>
  <si>
    <t>Reprezentacija (najam autobusa)</t>
  </si>
  <si>
    <t>Edukacijski izlet</t>
  </si>
  <si>
    <t xml:space="preserve">                                                                     Predsjednik VZO</t>
  </si>
  <si>
    <t xml:space="preserve">                                                                        Mario Harapin    </t>
  </si>
  <si>
    <t>Prihodi po posebnim propisima -iz proračuna, osiguranja,VZKZŽ</t>
  </si>
  <si>
    <t>Uređenje/izgradnja vatrogasnih spremišta i nabava vozila</t>
  </si>
  <si>
    <t>Računalne usluge</t>
  </si>
  <si>
    <t>Prihodi od osiguravajućih društva (obveza temeljem Zakona o vatrogastvu)</t>
  </si>
  <si>
    <t>Prijenos sredstava iz 2022.</t>
  </si>
  <si>
    <t>Na temelju članka 11. Pravilnika o sustavu financijskog upraljanja i kontrola te izradi i izvršavanju financijskih planova</t>
  </si>
  <si>
    <t xml:space="preserve">neprofitnih organizacija (Narodne novine 119/15, 134/22) Skupština Vatrogasne zajednice općine Kraljevec na Sutli, donosi </t>
  </si>
  <si>
    <t>2023.</t>
  </si>
  <si>
    <t>IZVRŠENJE FINANCIJSKOG PLANA ZA 2023. GODINU</t>
  </si>
  <si>
    <t>Izvršenje financijskog plana Vatrogasne zajednice Općine Kraljevec na Sutli  za 2023. god. sastoji se od:</t>
  </si>
  <si>
    <t>Izvršenje</t>
  </si>
  <si>
    <t>Prihodi i rashodi po izvorima, programima i aktivnostima za 2023.godinu izvršeni su:</t>
  </si>
  <si>
    <t>IZVRŠENJE PLANA PRIHODA I RASHODA:</t>
  </si>
  <si>
    <t>U Kraljevcu na Sutli,   19 .03.2024.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</si>
</sst>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-* #,##0\ _K_n_-;\-* #,##0\ _K_n_-;_-* &quot;-&quot;\ _K_n_-;_-@_-"/>
    <numFmt numFmtId="167" formatCode="_-* #,##0.00\ _K_n_-;\-* #,##0.00\ _K_n_-;_-* &quot;-&quot;??\ _K_n_-;_-@_-"/>
    <numFmt numFmtId="168" formatCode="0.0"/>
    <numFmt numFmtId="169" formatCode="0.0000"/>
    <numFmt numFmtId="170" formatCode="0.0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4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/>
    </xf>
    <xf numFmtId="0" fontId="8" fillId="0" borderId="12" xfId="0" applyFont="1" applyBorder="1" applyAlignment="1">
      <alignment horizontal="right"/>
    </xf>
    <xf numFmtId="0" fontId="8" fillId="0" borderId="12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4" fontId="9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0" fontId="8" fillId="0" borderId="12" xfId="0" applyFont="1" applyFill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5" xfId="0" applyFont="1" applyBorder="1" applyAlignment="1">
      <alignment/>
    </xf>
    <xf numFmtId="4" fontId="3" fillId="0" borderId="15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" fontId="0" fillId="0" borderId="10" xfId="0" applyNumberFormat="1" applyBorder="1" applyAlignment="1">
      <alignment/>
    </xf>
    <xf numFmtId="4" fontId="3" fillId="0" borderId="12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11" fillId="0" borderId="10" xfId="0" applyNumberFormat="1" applyFont="1" applyBorder="1" applyAlignment="1">
      <alignment/>
    </xf>
    <xf numFmtId="0" fontId="9" fillId="0" borderId="12" xfId="0" applyFont="1" applyBorder="1" applyAlignment="1" quotePrefix="1">
      <alignment horizontal="right"/>
    </xf>
    <xf numFmtId="0" fontId="13" fillId="0" borderId="0" xfId="0" applyFont="1" applyAlignment="1">
      <alignment horizontal="center"/>
    </xf>
    <xf numFmtId="0" fontId="7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2" fontId="9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2" fontId="9" fillId="0" borderId="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 quotePrefix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16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14" fontId="8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 quotePrefix="1">
      <alignment horizontal="right"/>
    </xf>
    <xf numFmtId="0" fontId="1" fillId="0" borderId="0" xfId="0" applyFont="1" applyAlignment="1">
      <alignment/>
    </xf>
    <xf numFmtId="4" fontId="8" fillId="33" borderId="10" xfId="0" applyNumberFormat="1" applyFont="1" applyFill="1" applyBorder="1" applyAlignment="1">
      <alignment/>
    </xf>
    <xf numFmtId="0" fontId="6" fillId="3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/>
    </xf>
    <xf numFmtId="0" fontId="3" fillId="3" borderId="10" xfId="0" applyFont="1" applyFill="1" applyBorder="1" applyAlignment="1">
      <alignment horizontal="left"/>
    </xf>
    <xf numFmtId="4" fontId="3" fillId="3" borderId="10" xfId="0" applyNumberFormat="1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7" fillId="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right"/>
    </xf>
    <xf numFmtId="0" fontId="3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10" fillId="0" borderId="19" xfId="0" applyFont="1" applyBorder="1" applyAlignment="1">
      <alignment/>
    </xf>
    <xf numFmtId="4" fontId="10" fillId="0" borderId="19" xfId="0" applyNumberFormat="1" applyFont="1" applyBorder="1" applyAlignment="1">
      <alignment/>
    </xf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>
      <alignment/>
    </xf>
    <xf numFmtId="0" fontId="12" fillId="2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3"/>
  <sheetViews>
    <sheetView tabSelected="1" zoomScalePageLayoutView="0" workbookViewId="0" topLeftCell="A1">
      <selection activeCell="J218" sqref="J218"/>
    </sheetView>
  </sheetViews>
  <sheetFormatPr defaultColWidth="9.140625" defaultRowHeight="12.75"/>
  <cols>
    <col min="1" max="1" width="8.421875" style="38" customWidth="1"/>
    <col min="2" max="2" width="8.00390625" style="38" customWidth="1"/>
    <col min="3" max="3" width="6.8515625" style="38" customWidth="1"/>
    <col min="4" max="4" width="60.7109375" style="0" customWidth="1"/>
    <col min="5" max="5" width="11.421875" style="0" bestFit="1" customWidth="1"/>
    <col min="6" max="6" width="11.421875" style="0" customWidth="1"/>
    <col min="7" max="7" width="7.00390625" style="0" customWidth="1"/>
    <col min="8" max="8" width="13.421875" style="0" customWidth="1"/>
    <col min="9" max="9" width="11.28125" style="0" customWidth="1"/>
    <col min="10" max="10" width="12.140625" style="0" customWidth="1"/>
    <col min="11" max="11" width="11.140625" style="0" customWidth="1"/>
  </cols>
  <sheetData>
    <row r="1" ht="12.75">
      <c r="A1" s="38" t="s">
        <v>126</v>
      </c>
    </row>
    <row r="2" ht="12.75">
      <c r="A2" s="38" t="s">
        <v>127</v>
      </c>
    </row>
    <row r="4" ht="12.75">
      <c r="A4" s="38" t="s">
        <v>149</v>
      </c>
    </row>
    <row r="5" ht="12.75">
      <c r="A5" s="38" t="s">
        <v>150</v>
      </c>
    </row>
    <row r="7" spans="1:5" ht="17.25">
      <c r="A7" s="124" t="s">
        <v>152</v>
      </c>
      <c r="B7" s="124"/>
      <c r="C7" s="124"/>
      <c r="D7" s="124"/>
      <c r="E7" s="124"/>
    </row>
    <row r="9" ht="17.25">
      <c r="D9" s="63" t="s">
        <v>29</v>
      </c>
    </row>
    <row r="11" spans="1:2" ht="15">
      <c r="A11" s="4" t="s">
        <v>153</v>
      </c>
      <c r="B11" s="4"/>
    </row>
    <row r="12" ht="15">
      <c r="A12" s="4"/>
    </row>
    <row r="13" spans="2:3" ht="15">
      <c r="B13" s="1" t="s">
        <v>118</v>
      </c>
      <c r="C13" s="6" t="s">
        <v>156</v>
      </c>
    </row>
    <row r="14" spans="1:3" ht="15">
      <c r="A14" s="75" t="s">
        <v>36</v>
      </c>
      <c r="C14" s="4"/>
    </row>
    <row r="15" spans="1:6" ht="12.75">
      <c r="A15" s="78" t="s">
        <v>32</v>
      </c>
      <c r="B15" s="78" t="s">
        <v>6</v>
      </c>
      <c r="C15" s="78"/>
      <c r="D15" s="21" t="s">
        <v>2</v>
      </c>
      <c r="E15" s="21" t="s">
        <v>31</v>
      </c>
      <c r="F15" s="21" t="s">
        <v>154</v>
      </c>
    </row>
    <row r="16" spans="1:6" ht="12.75">
      <c r="A16" s="79" t="s">
        <v>1</v>
      </c>
      <c r="B16" s="79" t="s">
        <v>7</v>
      </c>
      <c r="C16" s="79"/>
      <c r="D16" s="23"/>
      <c r="E16" s="22" t="s">
        <v>151</v>
      </c>
      <c r="F16" s="22" t="s">
        <v>151</v>
      </c>
    </row>
    <row r="17" spans="1:6" ht="12" customHeight="1">
      <c r="A17" s="3">
        <v>1</v>
      </c>
      <c r="B17" s="3">
        <v>2</v>
      </c>
      <c r="C17" s="3">
        <v>3</v>
      </c>
      <c r="D17" s="3">
        <v>4</v>
      </c>
      <c r="E17" s="3">
        <v>5</v>
      </c>
      <c r="F17" s="3">
        <v>5</v>
      </c>
    </row>
    <row r="18" spans="1:6" ht="13.5">
      <c r="A18" s="15">
        <v>3</v>
      </c>
      <c r="B18" s="91"/>
      <c r="C18" s="9"/>
      <c r="D18" s="7" t="s">
        <v>0</v>
      </c>
      <c r="E18" s="7">
        <f>SUM(E19+E21+E23)</f>
        <v>16150</v>
      </c>
      <c r="F18" s="7">
        <f>SUM(F19+F21+F23)</f>
        <v>19629.84</v>
      </c>
    </row>
    <row r="19" spans="1:6" ht="13.5">
      <c r="A19" s="15">
        <v>33</v>
      </c>
      <c r="B19" s="8"/>
      <c r="C19" s="9"/>
      <c r="D19" s="7" t="s">
        <v>3</v>
      </c>
      <c r="E19" s="7">
        <f>SUM(E20)</f>
        <v>16150</v>
      </c>
      <c r="F19" s="7">
        <f>SUM(F20)</f>
        <v>19629.83</v>
      </c>
    </row>
    <row r="20" spans="1:6" ht="14.25">
      <c r="A20" s="10"/>
      <c r="B20" s="24">
        <v>331</v>
      </c>
      <c r="C20" s="25"/>
      <c r="D20" s="11" t="s">
        <v>144</v>
      </c>
      <c r="E20" s="11">
        <v>16150</v>
      </c>
      <c r="F20" s="11">
        <v>19629.83</v>
      </c>
    </row>
    <row r="21" spans="1:6" ht="13.5">
      <c r="A21" s="15">
        <v>34</v>
      </c>
      <c r="B21" s="8"/>
      <c r="C21" s="9"/>
      <c r="D21" s="7" t="s">
        <v>4</v>
      </c>
      <c r="E21" s="7">
        <f>SUM(E22)</f>
        <v>0</v>
      </c>
      <c r="F21" s="7">
        <f>SUM(F22)</f>
        <v>0.01</v>
      </c>
    </row>
    <row r="22" spans="1:6" ht="14.25">
      <c r="A22" s="15"/>
      <c r="B22" s="26">
        <v>341</v>
      </c>
      <c r="C22" s="27"/>
      <c r="D22" s="16" t="s">
        <v>121</v>
      </c>
      <c r="E22" s="16">
        <v>0</v>
      </c>
      <c r="F22" s="16">
        <v>0.01</v>
      </c>
    </row>
    <row r="23" spans="1:6" ht="13.5">
      <c r="A23" s="15">
        <v>36</v>
      </c>
      <c r="B23" s="8"/>
      <c r="C23" s="9"/>
      <c r="D23" s="7" t="s">
        <v>30</v>
      </c>
      <c r="E23" s="7">
        <f>SUM(E24)</f>
        <v>0</v>
      </c>
      <c r="F23" s="7">
        <f>SUM(F24)</f>
        <v>0</v>
      </c>
    </row>
    <row r="24" spans="1:6" ht="14.25">
      <c r="A24" s="15"/>
      <c r="B24" s="26">
        <v>361</v>
      </c>
      <c r="C24" s="9"/>
      <c r="D24" s="16" t="s">
        <v>33</v>
      </c>
      <c r="E24" s="17">
        <v>0</v>
      </c>
      <c r="F24" s="17">
        <v>0</v>
      </c>
    </row>
    <row r="25" spans="1:6" ht="14.25">
      <c r="A25" s="15">
        <v>52</v>
      </c>
      <c r="B25" s="26"/>
      <c r="C25" s="9"/>
      <c r="D25" s="7" t="s">
        <v>128</v>
      </c>
      <c r="E25" s="7">
        <f>SUM(E26)</f>
        <v>11098.89</v>
      </c>
      <c r="F25" s="7">
        <f>SUM(F26)</f>
        <v>11098.89</v>
      </c>
    </row>
    <row r="26" spans="1:6" ht="14.25">
      <c r="A26" s="15"/>
      <c r="B26" s="26">
        <v>522</v>
      </c>
      <c r="C26" s="9"/>
      <c r="D26" s="16" t="s">
        <v>128</v>
      </c>
      <c r="E26" s="103">
        <v>11098.89</v>
      </c>
      <c r="F26" s="103">
        <v>11098.89</v>
      </c>
    </row>
    <row r="27" spans="1:6" ht="15">
      <c r="A27" s="15"/>
      <c r="B27" s="26"/>
      <c r="C27" s="9"/>
      <c r="D27" s="54" t="s">
        <v>93</v>
      </c>
      <c r="E27" s="54">
        <f>SUM(E18+E25)</f>
        <v>27248.89</v>
      </c>
      <c r="F27" s="54">
        <f>SUM(F18+F25)</f>
        <v>30728.73</v>
      </c>
    </row>
    <row r="28" spans="1:6" ht="14.25">
      <c r="A28" s="29"/>
      <c r="B28" s="30"/>
      <c r="C28" s="31"/>
      <c r="D28" s="32"/>
      <c r="E28" s="20"/>
      <c r="F28" s="20"/>
    </row>
    <row r="29" spans="1:6" ht="15">
      <c r="A29" s="97" t="s">
        <v>41</v>
      </c>
      <c r="B29" s="33"/>
      <c r="C29" s="34"/>
      <c r="D29" s="35"/>
      <c r="E29" s="36"/>
      <c r="F29" s="36"/>
    </row>
    <row r="30" spans="1:6" ht="15">
      <c r="A30" s="115">
        <v>4</v>
      </c>
      <c r="B30" s="92"/>
      <c r="C30" s="95"/>
      <c r="D30" s="52" t="s">
        <v>8</v>
      </c>
      <c r="E30" s="52">
        <f>SUM(E31+E39+E41+E43+E46)</f>
        <v>27248.89</v>
      </c>
      <c r="F30" s="52">
        <f>SUM(F31+F39+F41+F43+F46)</f>
        <v>15528.630000000001</v>
      </c>
    </row>
    <row r="31" spans="1:6" ht="13.5">
      <c r="A31" s="81">
        <v>42</v>
      </c>
      <c r="B31" s="8"/>
      <c r="C31" s="9"/>
      <c r="D31" s="7" t="s">
        <v>9</v>
      </c>
      <c r="E31" s="7">
        <f>SUM(E32+E34+E35+E36+E37+E38)</f>
        <v>2376</v>
      </c>
      <c r="F31" s="7">
        <f>SUM(F32+F34+F35+F36+F37+F38)</f>
        <v>7177.650000000001</v>
      </c>
    </row>
    <row r="32" spans="1:6" ht="14.25">
      <c r="A32" s="81"/>
      <c r="B32" s="26">
        <v>421</v>
      </c>
      <c r="C32" s="27"/>
      <c r="D32" s="16" t="s">
        <v>10</v>
      </c>
      <c r="E32" s="16">
        <v>0</v>
      </c>
      <c r="F32" s="16">
        <v>0</v>
      </c>
    </row>
    <row r="33" spans="1:6" ht="14.25">
      <c r="A33" s="82"/>
      <c r="B33" s="24">
        <v>422</v>
      </c>
      <c r="C33" s="25"/>
      <c r="D33" s="11" t="s">
        <v>11</v>
      </c>
      <c r="E33" s="11">
        <v>0</v>
      </c>
      <c r="F33" s="11">
        <v>0</v>
      </c>
    </row>
    <row r="34" spans="1:6" ht="14.25">
      <c r="A34" s="19"/>
      <c r="B34" s="28"/>
      <c r="C34" s="37"/>
      <c r="D34" s="18" t="s">
        <v>34</v>
      </c>
      <c r="E34" s="18">
        <f>SUM(E97)</f>
        <v>100</v>
      </c>
      <c r="F34" s="18">
        <f>SUM(F97)</f>
        <v>84.18</v>
      </c>
    </row>
    <row r="35" spans="1:6" ht="14.25">
      <c r="A35" s="19"/>
      <c r="B35" s="28">
        <v>424</v>
      </c>
      <c r="C35" s="37"/>
      <c r="D35" s="18" t="s">
        <v>24</v>
      </c>
      <c r="E35" s="18">
        <f>SUM(E191)</f>
        <v>0</v>
      </c>
      <c r="F35" s="18">
        <f>SUM(F191)</f>
        <v>0</v>
      </c>
    </row>
    <row r="36" spans="1:6" s="38" customFormat="1" ht="14.25">
      <c r="A36" s="19"/>
      <c r="B36" s="28">
        <v>425</v>
      </c>
      <c r="C36" s="37"/>
      <c r="D36" s="18" t="s">
        <v>12</v>
      </c>
      <c r="E36" s="18">
        <f>SUM(E102+E142+E193)</f>
        <v>1346</v>
      </c>
      <c r="F36" s="18">
        <f>SUM(F102+F142+F193)</f>
        <v>1151.45</v>
      </c>
    </row>
    <row r="37" spans="1:6" s="38" customFormat="1" ht="14.25">
      <c r="A37" s="19"/>
      <c r="B37" s="28">
        <v>426</v>
      </c>
      <c r="C37" s="37"/>
      <c r="D37" s="18" t="s">
        <v>13</v>
      </c>
      <c r="E37" s="18">
        <f>SUM(E110+E129+E195+E202)</f>
        <v>330</v>
      </c>
      <c r="F37" s="18">
        <f>SUM(F110+F129+F195+F202)</f>
        <v>5678.02</v>
      </c>
    </row>
    <row r="38" spans="1:6" ht="14.25">
      <c r="A38" s="19"/>
      <c r="B38" s="28">
        <v>429</v>
      </c>
      <c r="C38" s="37"/>
      <c r="D38" s="18" t="s">
        <v>14</v>
      </c>
      <c r="E38" s="18">
        <f>SUM(E115+E150+E165+E169+E177+E183)</f>
        <v>600</v>
      </c>
      <c r="F38" s="18">
        <f>SUM(F115+F150+F165+F169+F177+F183)</f>
        <v>264</v>
      </c>
    </row>
    <row r="39" spans="1:6" ht="13.5">
      <c r="A39" s="19">
        <v>43</v>
      </c>
      <c r="B39" s="12"/>
      <c r="C39" s="13"/>
      <c r="D39" s="14" t="s">
        <v>15</v>
      </c>
      <c r="E39" s="14">
        <f>SUM(E40)</f>
        <v>204</v>
      </c>
      <c r="F39" s="14">
        <f>SUM(F40)</f>
        <v>203.23</v>
      </c>
    </row>
    <row r="40" spans="1:6" ht="14.25">
      <c r="A40" s="19"/>
      <c r="B40" s="28">
        <v>431</v>
      </c>
      <c r="C40" s="37"/>
      <c r="D40" s="18" t="s">
        <v>16</v>
      </c>
      <c r="E40" s="18">
        <f>SUM(E119)</f>
        <v>204</v>
      </c>
      <c r="F40" s="18">
        <f>SUM(F119)</f>
        <v>203.23</v>
      </c>
    </row>
    <row r="41" spans="1:6" ht="13.5">
      <c r="A41" s="19">
        <v>44</v>
      </c>
      <c r="B41" s="12"/>
      <c r="C41" s="13"/>
      <c r="D41" s="14" t="s">
        <v>17</v>
      </c>
      <c r="E41" s="14">
        <f>SUM(E42)</f>
        <v>170</v>
      </c>
      <c r="F41" s="14">
        <f>SUM(F42)</f>
        <v>169.6</v>
      </c>
    </row>
    <row r="42" spans="1:6" ht="14.25">
      <c r="A42" s="19"/>
      <c r="B42" s="28">
        <v>443</v>
      </c>
      <c r="C42" s="37"/>
      <c r="D42" s="18" t="s">
        <v>18</v>
      </c>
      <c r="E42" s="18">
        <f>SUM(E121+E211)</f>
        <v>170</v>
      </c>
      <c r="F42" s="18">
        <f>SUM(F121+F211)</f>
        <v>169.6</v>
      </c>
    </row>
    <row r="43" spans="1:6" ht="13.5">
      <c r="A43" s="19">
        <v>45</v>
      </c>
      <c r="B43" s="12"/>
      <c r="C43" s="13"/>
      <c r="D43" s="14" t="s">
        <v>19</v>
      </c>
      <c r="E43" s="14">
        <f>SUM(E44+E45)</f>
        <v>24498.89</v>
      </c>
      <c r="F43" s="14">
        <f>SUM(F44+F45)</f>
        <v>7978.15</v>
      </c>
    </row>
    <row r="44" spans="1:6" ht="14.25">
      <c r="A44" s="19"/>
      <c r="B44" s="28">
        <v>451</v>
      </c>
      <c r="C44" s="37"/>
      <c r="D44" s="18" t="s">
        <v>20</v>
      </c>
      <c r="E44" s="18">
        <f>E132+E145+E153+E158+E205+E217+E222</f>
        <v>24498.89</v>
      </c>
      <c r="F44" s="18">
        <f>F132+F145+F153+F158+F205+F217+F222</f>
        <v>7978.15</v>
      </c>
    </row>
    <row r="45" spans="1:6" ht="14.25">
      <c r="A45" s="81"/>
      <c r="B45" s="26">
        <v>452</v>
      </c>
      <c r="C45" s="9"/>
      <c r="D45" s="16" t="s">
        <v>21</v>
      </c>
      <c r="E45" s="16">
        <f>SUM(E137)</f>
        <v>0</v>
      </c>
      <c r="F45" s="16">
        <f>SUM(F137)</f>
        <v>0</v>
      </c>
    </row>
    <row r="46" spans="1:6" ht="13.5">
      <c r="A46" s="81">
        <v>46</v>
      </c>
      <c r="B46" s="8"/>
      <c r="C46" s="9"/>
      <c r="D46" s="7" t="s">
        <v>22</v>
      </c>
      <c r="E46" s="7">
        <f>SUM(E47)</f>
        <v>0</v>
      </c>
      <c r="F46" s="7">
        <f>SUM(F47)</f>
        <v>0</v>
      </c>
    </row>
    <row r="47" spans="1:6" ht="14.25">
      <c r="A47" s="81"/>
      <c r="B47" s="26">
        <v>462</v>
      </c>
      <c r="C47" s="9"/>
      <c r="D47" s="16" t="s">
        <v>23</v>
      </c>
      <c r="E47" s="16">
        <f>SUM(E125)</f>
        <v>0</v>
      </c>
      <c r="F47" s="16">
        <f>SUM(F125)</f>
        <v>0</v>
      </c>
    </row>
    <row r="48" spans="1:6" ht="15">
      <c r="A48" s="115">
        <v>0</v>
      </c>
      <c r="B48" s="92"/>
      <c r="C48" s="95"/>
      <c r="D48" s="52" t="s">
        <v>28</v>
      </c>
      <c r="E48" s="52">
        <f>SUM(E49)</f>
        <v>0</v>
      </c>
      <c r="F48" s="52">
        <f>SUM(F49)</f>
        <v>0</v>
      </c>
    </row>
    <row r="49" spans="1:6" ht="15">
      <c r="A49" s="80">
        <v>0</v>
      </c>
      <c r="B49" s="92"/>
      <c r="C49" s="95"/>
      <c r="D49" s="52" t="s">
        <v>25</v>
      </c>
      <c r="E49" s="52">
        <f>SUM(E51+E52)</f>
        <v>0</v>
      </c>
      <c r="F49" s="52">
        <f>SUM(F51+F52)</f>
        <v>0</v>
      </c>
    </row>
    <row r="50" spans="1:6" ht="13.5">
      <c r="A50" s="83" t="s">
        <v>122</v>
      </c>
      <c r="B50" s="12"/>
      <c r="C50" s="13"/>
      <c r="D50" s="14" t="s">
        <v>26</v>
      </c>
      <c r="E50" s="14">
        <f>SUM(E51+E52)</f>
        <v>0</v>
      </c>
      <c r="F50" s="14">
        <f>SUM(F51+F52)</f>
        <v>0</v>
      </c>
    </row>
    <row r="51" spans="1:6" ht="14.25">
      <c r="A51" s="19"/>
      <c r="B51" s="62" t="s">
        <v>123</v>
      </c>
      <c r="C51" s="13"/>
      <c r="D51" s="18" t="s">
        <v>27</v>
      </c>
      <c r="E51" s="18">
        <f>E90</f>
        <v>0</v>
      </c>
      <c r="F51" s="18">
        <f>F90</f>
        <v>0</v>
      </c>
    </row>
    <row r="52" spans="1:6" ht="14.25">
      <c r="A52" s="19"/>
      <c r="B52" s="62" t="s">
        <v>124</v>
      </c>
      <c r="C52" s="13"/>
      <c r="D52" s="18" t="s">
        <v>91</v>
      </c>
      <c r="E52" s="18">
        <f>SUM(E93)</f>
        <v>0</v>
      </c>
      <c r="F52" s="18">
        <f>SUM(F93)</f>
        <v>0</v>
      </c>
    </row>
    <row r="53" spans="1:6" ht="15">
      <c r="A53" s="19"/>
      <c r="B53" s="28"/>
      <c r="C53" s="37"/>
      <c r="D53" s="52" t="s">
        <v>92</v>
      </c>
      <c r="E53" s="52">
        <f>SUM(E30+E49)</f>
        <v>27248.89</v>
      </c>
      <c r="F53" s="52">
        <f>SUM(F30+F49)</f>
        <v>15528.630000000001</v>
      </c>
    </row>
    <row r="54" ht="15">
      <c r="D54" s="1"/>
    </row>
    <row r="55" spans="1:4" ht="15">
      <c r="A55" s="4"/>
      <c r="B55" s="1" t="s">
        <v>119</v>
      </c>
      <c r="C55" s="6" t="s">
        <v>120</v>
      </c>
      <c r="D55" s="1"/>
    </row>
    <row r="56" spans="1:6" ht="13.5">
      <c r="A56" s="15">
        <v>2</v>
      </c>
      <c r="B56" s="9"/>
      <c r="C56" s="9"/>
      <c r="D56" s="64" t="s">
        <v>132</v>
      </c>
      <c r="E56" s="67">
        <f>SUM(E57)</f>
        <v>0</v>
      </c>
      <c r="F56" s="67">
        <f>SUM(F57)</f>
        <v>0</v>
      </c>
    </row>
    <row r="57" spans="1:6" ht="13.5">
      <c r="A57" s="15">
        <v>26</v>
      </c>
      <c r="B57" s="9"/>
      <c r="C57" s="9"/>
      <c r="D57" s="64" t="s">
        <v>133</v>
      </c>
      <c r="E57" s="67">
        <f>SUM(E58:E59)</f>
        <v>0</v>
      </c>
      <c r="F57" s="67">
        <f>SUM(F58:F59)</f>
        <v>0</v>
      </c>
    </row>
    <row r="58" spans="1:6" ht="14.25">
      <c r="A58" s="9"/>
      <c r="B58" s="27">
        <v>261</v>
      </c>
      <c r="C58" s="9"/>
      <c r="D58" s="65" t="s">
        <v>134</v>
      </c>
      <c r="E58" s="66">
        <v>0</v>
      </c>
      <c r="F58" s="66">
        <v>0</v>
      </c>
    </row>
    <row r="59" spans="1:6" ht="14.25">
      <c r="A59" s="9"/>
      <c r="B59" s="9">
        <v>261</v>
      </c>
      <c r="C59" s="9"/>
      <c r="D59" s="65" t="s">
        <v>135</v>
      </c>
      <c r="E59" s="66">
        <v>0</v>
      </c>
      <c r="F59" s="66">
        <v>0</v>
      </c>
    </row>
    <row r="60" spans="1:5" ht="14.25">
      <c r="A60" s="31"/>
      <c r="B60" s="31"/>
      <c r="C60" s="31"/>
      <c r="D60" s="68"/>
      <c r="E60" s="69"/>
    </row>
    <row r="61" spans="1:5" ht="14.25">
      <c r="A61" s="31"/>
      <c r="B61" s="31"/>
      <c r="C61" s="31"/>
      <c r="D61" s="68"/>
      <c r="E61" s="69"/>
    </row>
    <row r="62" spans="4:8" ht="17.25">
      <c r="D62" s="63" t="s">
        <v>125</v>
      </c>
      <c r="H62" s="1"/>
    </row>
    <row r="63" spans="1:8" ht="15">
      <c r="A63" s="128" t="s">
        <v>155</v>
      </c>
      <c r="B63" s="128"/>
      <c r="C63" s="128"/>
      <c r="D63" s="128"/>
      <c r="E63" s="128"/>
      <c r="H63" s="1"/>
    </row>
    <row r="64" spans="2:9" ht="15">
      <c r="B64" s="4"/>
      <c r="C64" s="6" t="s">
        <v>36</v>
      </c>
      <c r="H64" s="1"/>
      <c r="I64" s="1"/>
    </row>
    <row r="65" spans="1:9" ht="12.75">
      <c r="A65" s="78" t="s">
        <v>35</v>
      </c>
      <c r="B65" s="93" t="s">
        <v>32</v>
      </c>
      <c r="C65" s="88" t="s">
        <v>6</v>
      </c>
      <c r="D65" s="21" t="s">
        <v>2</v>
      </c>
      <c r="E65" s="59" t="s">
        <v>101</v>
      </c>
      <c r="F65" s="59" t="s">
        <v>154</v>
      </c>
      <c r="I65" s="2"/>
    </row>
    <row r="66" spans="1:6" ht="15">
      <c r="A66" s="84"/>
      <c r="B66" s="94" t="s">
        <v>1</v>
      </c>
      <c r="C66" s="84" t="s">
        <v>7</v>
      </c>
      <c r="D66" s="42"/>
      <c r="E66" s="60" t="s">
        <v>151</v>
      </c>
      <c r="F66" s="60" t="s">
        <v>151</v>
      </c>
    </row>
    <row r="67" spans="1:6" ht="15">
      <c r="A67" s="84"/>
      <c r="B67" s="95">
        <v>3</v>
      </c>
      <c r="C67" s="84"/>
      <c r="D67" s="43" t="s">
        <v>0</v>
      </c>
      <c r="E67" s="52">
        <f>SUM(E69+E74+E78)</f>
        <v>27248.89</v>
      </c>
      <c r="F67" s="52">
        <f>SUM(F69+F74+F78)</f>
        <v>30728.729999999996</v>
      </c>
    </row>
    <row r="68" spans="1:6" ht="15">
      <c r="A68" s="49"/>
      <c r="B68" s="96">
        <v>33</v>
      </c>
      <c r="C68" s="49"/>
      <c r="D68" s="44" t="s">
        <v>3</v>
      </c>
      <c r="E68" s="54">
        <f>SUM(E69)</f>
        <v>16150</v>
      </c>
      <c r="F68" s="54">
        <f>SUM(F69)</f>
        <v>19629.829999999998</v>
      </c>
    </row>
    <row r="69" spans="1:6" ht="12.75">
      <c r="A69" s="85" t="s">
        <v>64</v>
      </c>
      <c r="B69" s="49"/>
      <c r="C69" s="49">
        <v>331</v>
      </c>
      <c r="D69" s="46" t="s">
        <v>3</v>
      </c>
      <c r="E69" s="53">
        <f>SUM(E70+E71+E72+E73)</f>
        <v>16150</v>
      </c>
      <c r="F69" s="53">
        <f>SUM(F70+F71+F72+F73)</f>
        <v>19629.829999999998</v>
      </c>
    </row>
    <row r="70" spans="1:6" ht="12.75">
      <c r="A70" s="86" t="s">
        <v>63</v>
      </c>
      <c r="B70" s="49"/>
      <c r="C70" s="49"/>
      <c r="D70" s="45" t="s">
        <v>102</v>
      </c>
      <c r="E70" s="51">
        <v>16000</v>
      </c>
      <c r="F70" s="51">
        <v>19486.69</v>
      </c>
    </row>
    <row r="71" spans="1:6" ht="12.75">
      <c r="A71" s="85" t="s">
        <v>65</v>
      </c>
      <c r="B71" s="49"/>
      <c r="C71" s="49"/>
      <c r="D71" s="50" t="s">
        <v>147</v>
      </c>
      <c r="E71" s="51">
        <v>150</v>
      </c>
      <c r="F71" s="51">
        <v>143.14</v>
      </c>
    </row>
    <row r="72" spans="1:6" ht="12.75">
      <c r="A72" s="86" t="s">
        <v>66</v>
      </c>
      <c r="B72" s="49"/>
      <c r="C72" s="49"/>
      <c r="D72" s="50" t="s">
        <v>137</v>
      </c>
      <c r="E72" s="51">
        <v>0</v>
      </c>
      <c r="F72" s="51">
        <v>0</v>
      </c>
    </row>
    <row r="73" spans="1:6" ht="12.75">
      <c r="A73" s="85" t="s">
        <v>138</v>
      </c>
      <c r="B73" s="49"/>
      <c r="C73" s="49"/>
      <c r="D73" s="50" t="s">
        <v>139</v>
      </c>
      <c r="E73" s="51">
        <v>0</v>
      </c>
      <c r="F73" s="51">
        <v>0</v>
      </c>
    </row>
    <row r="74" spans="1:6" ht="15">
      <c r="A74" s="85"/>
      <c r="B74" s="96">
        <v>34</v>
      </c>
      <c r="C74" s="49"/>
      <c r="D74" s="44" t="s">
        <v>4</v>
      </c>
      <c r="E74" s="54">
        <f>SUM(E75)</f>
        <v>11098.89</v>
      </c>
      <c r="F74" s="54">
        <f>SUM(F75)</f>
        <v>11098.9</v>
      </c>
    </row>
    <row r="75" spans="1:6" ht="12.75">
      <c r="A75" s="85" t="s">
        <v>67</v>
      </c>
      <c r="B75" s="49"/>
      <c r="C75" s="49">
        <v>341</v>
      </c>
      <c r="D75" s="46" t="s">
        <v>5</v>
      </c>
      <c r="E75" s="53">
        <f>SUM(E76+E77)</f>
        <v>11098.89</v>
      </c>
      <c r="F75" s="53">
        <f>SUM(F76+F77)</f>
        <v>11098.9</v>
      </c>
    </row>
    <row r="76" spans="1:6" ht="12.75">
      <c r="A76" s="85" t="s">
        <v>68</v>
      </c>
      <c r="B76" s="49"/>
      <c r="C76" s="49"/>
      <c r="D76" s="45" t="s">
        <v>37</v>
      </c>
      <c r="E76" s="51">
        <v>0</v>
      </c>
      <c r="F76" s="51">
        <v>0.01</v>
      </c>
    </row>
    <row r="77" spans="1:6" ht="12.75">
      <c r="A77" s="85" t="s">
        <v>108</v>
      </c>
      <c r="B77" s="49">
        <v>5</v>
      </c>
      <c r="C77" s="49">
        <v>522</v>
      </c>
      <c r="D77" s="50" t="s">
        <v>148</v>
      </c>
      <c r="E77" s="51">
        <v>11098.89</v>
      </c>
      <c r="F77" s="51">
        <v>11098.89</v>
      </c>
    </row>
    <row r="78" spans="1:6" ht="15">
      <c r="A78" s="49"/>
      <c r="B78" s="96">
        <v>36</v>
      </c>
      <c r="C78" s="49"/>
      <c r="D78" s="44" t="s">
        <v>38</v>
      </c>
      <c r="E78" s="54">
        <f>SUM(E79)</f>
        <v>0</v>
      </c>
      <c r="F78" s="54">
        <f>SUM(F79)</f>
        <v>0</v>
      </c>
    </row>
    <row r="79" spans="1:6" ht="12.75">
      <c r="A79" s="85" t="s">
        <v>69</v>
      </c>
      <c r="B79" s="49"/>
      <c r="C79" s="49">
        <v>361</v>
      </c>
      <c r="D79" s="46" t="s">
        <v>39</v>
      </c>
      <c r="E79" s="53">
        <f>SUM(E80)</f>
        <v>0</v>
      </c>
      <c r="F79" s="53">
        <f>SUM(F80)</f>
        <v>0</v>
      </c>
    </row>
    <row r="80" spans="1:6" s="2" customFormat="1" ht="12.75">
      <c r="A80" s="85" t="s">
        <v>94</v>
      </c>
      <c r="B80" s="49"/>
      <c r="C80" s="49"/>
      <c r="D80" s="74" t="s">
        <v>40</v>
      </c>
      <c r="E80" s="51">
        <v>0</v>
      </c>
      <c r="F80" s="51">
        <v>0</v>
      </c>
    </row>
    <row r="81" spans="1:6" s="2" customFormat="1" ht="15">
      <c r="A81" s="85"/>
      <c r="B81" s="49"/>
      <c r="C81" s="49"/>
      <c r="D81" s="44" t="s">
        <v>93</v>
      </c>
      <c r="E81" s="54">
        <f>SUM(E68+E74+E78)</f>
        <v>27248.89</v>
      </c>
      <c r="F81" s="54">
        <f>SUM(F68+F74+F78)</f>
        <v>30728.729999999996</v>
      </c>
    </row>
    <row r="82" spans="1:4" s="2" customFormat="1" ht="12.75">
      <c r="A82" s="87"/>
      <c r="B82" s="87"/>
      <c r="C82" s="87"/>
      <c r="D82" s="47"/>
    </row>
    <row r="83" spans="1:4" s="2" customFormat="1" ht="15">
      <c r="A83" s="87"/>
      <c r="B83" s="87"/>
      <c r="C83" s="98" t="s">
        <v>41</v>
      </c>
      <c r="D83" s="47"/>
    </row>
    <row r="84" spans="1:6" ht="12.75">
      <c r="A84" s="88" t="s">
        <v>35</v>
      </c>
      <c r="B84" s="88" t="s">
        <v>32</v>
      </c>
      <c r="C84" s="93" t="s">
        <v>6</v>
      </c>
      <c r="D84" s="21" t="s">
        <v>2</v>
      </c>
      <c r="E84" s="59" t="s">
        <v>101</v>
      </c>
      <c r="F84" s="59" t="s">
        <v>154</v>
      </c>
    </row>
    <row r="85" spans="1:6" ht="12.75">
      <c r="A85" s="84"/>
      <c r="B85" s="84" t="s">
        <v>1</v>
      </c>
      <c r="C85" s="94" t="s">
        <v>7</v>
      </c>
      <c r="D85" s="58"/>
      <c r="E85" s="60" t="s">
        <v>151</v>
      </c>
      <c r="F85" s="60" t="s">
        <v>151</v>
      </c>
    </row>
    <row r="86" spans="1:6" ht="15">
      <c r="A86" s="104" t="s">
        <v>63</v>
      </c>
      <c r="B86" s="105"/>
      <c r="C86" s="105"/>
      <c r="D86" s="106" t="s">
        <v>103</v>
      </c>
      <c r="E86" s="107">
        <f>SUM(E87+E126+E134+E139+E147+E155+E160+E166+E172+E180)</f>
        <v>16000</v>
      </c>
      <c r="F86" s="107">
        <f>SUM(F87+F126+F134+F139+F147+F155+F160+F166+F172+F180)</f>
        <v>15528.630000000001</v>
      </c>
    </row>
    <row r="87" spans="1:6" ht="15">
      <c r="A87" s="85"/>
      <c r="B87" s="49"/>
      <c r="C87" s="49"/>
      <c r="D87" s="121" t="s">
        <v>47</v>
      </c>
      <c r="E87" s="54">
        <f>SUM(E88+E95)</f>
        <v>2600</v>
      </c>
      <c r="F87" s="54">
        <f>SUM(F88+F95)</f>
        <v>7550.4800000000005</v>
      </c>
    </row>
    <row r="88" spans="1:6" s="112" customFormat="1" ht="13.5">
      <c r="A88" s="113"/>
      <c r="B88" s="111">
        <v>0</v>
      </c>
      <c r="C88" s="111"/>
      <c r="D88" s="64" t="s">
        <v>75</v>
      </c>
      <c r="E88" s="7">
        <f>SUM(E89)</f>
        <v>0</v>
      </c>
      <c r="F88" s="7">
        <f>SUM(F89)</f>
        <v>0</v>
      </c>
    </row>
    <row r="89" spans="1:6" ht="12.75">
      <c r="A89" s="85"/>
      <c r="B89" s="114" t="s">
        <v>122</v>
      </c>
      <c r="C89" s="49"/>
      <c r="D89" s="46" t="s">
        <v>26</v>
      </c>
      <c r="E89" s="53">
        <f>SUM(E90+E93)</f>
        <v>0</v>
      </c>
      <c r="F89" s="53">
        <f>SUM(F90+F93)</f>
        <v>0</v>
      </c>
    </row>
    <row r="90" spans="1:6" ht="12.75">
      <c r="A90" s="85"/>
      <c r="B90" s="49"/>
      <c r="C90" s="101" t="s">
        <v>123</v>
      </c>
      <c r="D90" s="100" t="s">
        <v>76</v>
      </c>
      <c r="E90" s="55">
        <f>SUM(E91+E92)</f>
        <v>0</v>
      </c>
      <c r="F90" s="55">
        <f>SUM(F91+F92)</f>
        <v>0</v>
      </c>
    </row>
    <row r="91" spans="1:6" ht="12.75">
      <c r="A91" s="85"/>
      <c r="B91" s="49"/>
      <c r="C91" s="49"/>
      <c r="D91" s="50" t="s">
        <v>80</v>
      </c>
      <c r="E91" s="70">
        <v>0</v>
      </c>
      <c r="F91" s="70">
        <v>0</v>
      </c>
    </row>
    <row r="92" spans="1:6" ht="12.75">
      <c r="A92" s="85"/>
      <c r="B92" s="49"/>
      <c r="C92" s="49"/>
      <c r="D92" s="50" t="s">
        <v>104</v>
      </c>
      <c r="E92" s="51">
        <v>0</v>
      </c>
      <c r="F92" s="51">
        <v>0</v>
      </c>
    </row>
    <row r="93" spans="1:6" ht="12.75">
      <c r="A93" s="85"/>
      <c r="B93" s="49"/>
      <c r="C93" s="101" t="s">
        <v>123</v>
      </c>
      <c r="D93" s="100" t="s">
        <v>81</v>
      </c>
      <c r="E93" s="55">
        <f>SUM(E94)</f>
        <v>0</v>
      </c>
      <c r="F93" s="55">
        <f>SUM(F94)</f>
        <v>0</v>
      </c>
    </row>
    <row r="94" spans="1:6" ht="12.75">
      <c r="A94" s="85"/>
      <c r="B94" s="49"/>
      <c r="C94" s="49"/>
      <c r="D94" s="50" t="s">
        <v>82</v>
      </c>
      <c r="E94" s="51">
        <v>0</v>
      </c>
      <c r="F94" s="51">
        <v>0</v>
      </c>
    </row>
    <row r="95" spans="1:6" s="112" customFormat="1" ht="13.5">
      <c r="A95" s="111"/>
      <c r="B95" s="111">
        <v>4</v>
      </c>
      <c r="C95" s="111"/>
      <c r="D95" s="64" t="s">
        <v>42</v>
      </c>
      <c r="E95" s="7">
        <f>SUM(E96+E118+E120+E124)</f>
        <v>2600</v>
      </c>
      <c r="F95" s="7">
        <f>SUM(F96+F118+F120+F124)</f>
        <v>7550.4800000000005</v>
      </c>
    </row>
    <row r="96" spans="1:6" ht="12.75">
      <c r="A96" s="49"/>
      <c r="B96" s="41">
        <v>42</v>
      </c>
      <c r="C96" s="49"/>
      <c r="D96" s="46" t="s">
        <v>9</v>
      </c>
      <c r="E96" s="53">
        <f>SUM(E97+E102+E110+E115)</f>
        <v>2226</v>
      </c>
      <c r="F96" s="53">
        <f>SUM(F97+F102+F110+F115)</f>
        <v>7177.650000000001</v>
      </c>
    </row>
    <row r="97" spans="1:6" ht="12.75">
      <c r="A97" s="49"/>
      <c r="B97" s="49"/>
      <c r="C97" s="99">
        <v>422</v>
      </c>
      <c r="D97" s="100" t="s">
        <v>44</v>
      </c>
      <c r="E97" s="55">
        <f>SUM(E98:E101)</f>
        <v>100</v>
      </c>
      <c r="F97" s="55">
        <f>SUM(F98:F101)</f>
        <v>84.18</v>
      </c>
    </row>
    <row r="98" spans="1:6" ht="12.75">
      <c r="A98" s="49"/>
      <c r="B98" s="49"/>
      <c r="C98" s="49"/>
      <c r="D98" s="40" t="s">
        <v>45</v>
      </c>
      <c r="E98" s="51">
        <v>0</v>
      </c>
      <c r="F98" s="51">
        <v>0</v>
      </c>
    </row>
    <row r="99" spans="1:6" ht="12.75">
      <c r="A99" s="49"/>
      <c r="B99" s="49"/>
      <c r="C99" s="49"/>
      <c r="D99" s="40" t="s">
        <v>46</v>
      </c>
      <c r="E99" s="51">
        <v>0</v>
      </c>
      <c r="F99" s="51">
        <v>0</v>
      </c>
    </row>
    <row r="100" spans="1:6" ht="12.75">
      <c r="A100" s="49"/>
      <c r="B100" s="49"/>
      <c r="C100" s="49"/>
      <c r="D100" s="49" t="s">
        <v>74</v>
      </c>
      <c r="E100" s="51">
        <v>0</v>
      </c>
      <c r="F100" s="51">
        <v>0</v>
      </c>
    </row>
    <row r="101" spans="1:6" ht="12.75">
      <c r="A101" s="49"/>
      <c r="B101" s="49"/>
      <c r="C101" s="49"/>
      <c r="D101" s="49" t="s">
        <v>43</v>
      </c>
      <c r="E101" s="51">
        <v>100</v>
      </c>
      <c r="F101" s="51">
        <v>84.18</v>
      </c>
    </row>
    <row r="102" spans="1:6" ht="12.75">
      <c r="A102" s="49"/>
      <c r="B102" s="49"/>
      <c r="C102" s="99">
        <v>425</v>
      </c>
      <c r="D102" s="99" t="s">
        <v>12</v>
      </c>
      <c r="E102" s="55">
        <f>SUM(E103:E109)</f>
        <v>1346</v>
      </c>
      <c r="F102" s="55">
        <f>SUM(F103:F109)</f>
        <v>1151.45</v>
      </c>
    </row>
    <row r="103" spans="1:6" ht="12.75">
      <c r="A103" s="49"/>
      <c r="B103" s="49"/>
      <c r="C103" s="49"/>
      <c r="D103" s="49" t="s">
        <v>48</v>
      </c>
      <c r="E103" s="70">
        <v>0</v>
      </c>
      <c r="F103" s="70">
        <v>0</v>
      </c>
    </row>
    <row r="104" spans="1:6" ht="12.75">
      <c r="A104" s="49"/>
      <c r="B104" s="49"/>
      <c r="C104" s="49"/>
      <c r="D104" s="40" t="s">
        <v>49</v>
      </c>
      <c r="E104" s="51">
        <v>0</v>
      </c>
      <c r="F104" s="51">
        <v>0</v>
      </c>
    </row>
    <row r="105" spans="1:6" ht="12.75">
      <c r="A105" s="49"/>
      <c r="B105" s="49"/>
      <c r="C105" s="49"/>
      <c r="D105" s="49" t="s">
        <v>50</v>
      </c>
      <c r="E105" s="70">
        <v>0</v>
      </c>
      <c r="F105" s="70">
        <v>0</v>
      </c>
    </row>
    <row r="106" spans="1:6" ht="12.75">
      <c r="A106" s="49"/>
      <c r="B106" s="49"/>
      <c r="C106" s="49"/>
      <c r="D106" s="49" t="s">
        <v>111</v>
      </c>
      <c r="E106" s="70">
        <v>240</v>
      </c>
      <c r="F106" s="70">
        <v>240</v>
      </c>
    </row>
    <row r="107" spans="1:6" ht="12.75">
      <c r="A107" s="49"/>
      <c r="B107" s="49"/>
      <c r="C107" s="49"/>
      <c r="D107" s="49" t="s">
        <v>109</v>
      </c>
      <c r="E107" s="70">
        <v>1066</v>
      </c>
      <c r="F107" s="70">
        <v>871.63</v>
      </c>
    </row>
    <row r="108" spans="1:6" ht="12.75">
      <c r="A108" s="49"/>
      <c r="B108" s="49"/>
      <c r="C108" s="49"/>
      <c r="D108" s="49" t="s">
        <v>146</v>
      </c>
      <c r="E108" s="70">
        <v>40</v>
      </c>
      <c r="F108" s="70">
        <v>39.82</v>
      </c>
    </row>
    <row r="109" spans="1:6" ht="12.75">
      <c r="A109" s="49"/>
      <c r="B109" s="49"/>
      <c r="C109" s="49"/>
      <c r="D109" s="40" t="s">
        <v>51</v>
      </c>
      <c r="E109" s="51">
        <v>0</v>
      </c>
      <c r="F109" s="51">
        <v>0</v>
      </c>
    </row>
    <row r="110" spans="1:6" ht="12.75">
      <c r="A110" s="49"/>
      <c r="B110" s="49"/>
      <c r="C110" s="99">
        <v>426</v>
      </c>
      <c r="D110" s="99" t="s">
        <v>13</v>
      </c>
      <c r="E110" s="55">
        <f>SUM(E111:E114)</f>
        <v>180</v>
      </c>
      <c r="F110" s="55">
        <f>SUM(F111:F114)</f>
        <v>5678.02</v>
      </c>
    </row>
    <row r="111" spans="1:6" ht="12.75">
      <c r="A111" s="49"/>
      <c r="B111" s="49"/>
      <c r="C111" s="49"/>
      <c r="D111" s="71" t="s">
        <v>52</v>
      </c>
      <c r="E111" s="72">
        <v>100</v>
      </c>
      <c r="F111" s="72">
        <v>66.37</v>
      </c>
    </row>
    <row r="112" spans="1:6" ht="12.75">
      <c r="A112" s="49"/>
      <c r="B112" s="49"/>
      <c r="C112" s="49"/>
      <c r="D112" s="40" t="s">
        <v>53</v>
      </c>
      <c r="E112" s="51">
        <v>0</v>
      </c>
      <c r="F112" s="51">
        <v>0</v>
      </c>
    </row>
    <row r="113" spans="1:6" ht="12.75">
      <c r="A113" s="49"/>
      <c r="B113" s="49"/>
      <c r="C113" s="49"/>
      <c r="D113" s="49" t="s">
        <v>54</v>
      </c>
      <c r="E113" s="70">
        <v>80</v>
      </c>
      <c r="F113" s="70">
        <v>79.15</v>
      </c>
    </row>
    <row r="114" spans="1:6" ht="12.75">
      <c r="A114" s="49"/>
      <c r="B114" s="49"/>
      <c r="C114" s="49"/>
      <c r="D114" s="40" t="s">
        <v>55</v>
      </c>
      <c r="E114" s="51">
        <v>0</v>
      </c>
      <c r="F114" s="51">
        <v>5532.5</v>
      </c>
    </row>
    <row r="115" spans="1:6" ht="12.75">
      <c r="A115" s="49"/>
      <c r="B115" s="49"/>
      <c r="C115" s="99">
        <v>429</v>
      </c>
      <c r="D115" s="99" t="s">
        <v>14</v>
      </c>
      <c r="E115" s="55">
        <f>SUM(E116:E117)</f>
        <v>600</v>
      </c>
      <c r="F115" s="55">
        <f>SUM(F116:F117)</f>
        <v>264</v>
      </c>
    </row>
    <row r="116" spans="1:6" ht="12.75">
      <c r="A116" s="49"/>
      <c r="B116" s="49"/>
      <c r="C116" s="49"/>
      <c r="D116" s="40" t="s">
        <v>56</v>
      </c>
      <c r="E116" s="51">
        <v>500</v>
      </c>
      <c r="F116" s="51">
        <v>264</v>
      </c>
    </row>
    <row r="117" spans="1:6" ht="12.75">
      <c r="A117" s="49"/>
      <c r="B117" s="49"/>
      <c r="C117" s="49"/>
      <c r="D117" s="40" t="s">
        <v>14</v>
      </c>
      <c r="E117" s="51">
        <v>100</v>
      </c>
      <c r="F117" s="51">
        <v>0</v>
      </c>
    </row>
    <row r="118" spans="1:6" ht="12.75">
      <c r="A118" s="49"/>
      <c r="B118" s="41">
        <v>43</v>
      </c>
      <c r="C118" s="49"/>
      <c r="D118" s="41" t="s">
        <v>15</v>
      </c>
      <c r="E118" s="53">
        <f>SUM(E119)</f>
        <v>204</v>
      </c>
      <c r="F118" s="53">
        <f>SUM(F119)</f>
        <v>203.23</v>
      </c>
    </row>
    <row r="119" spans="1:6" ht="13.5" thickBot="1">
      <c r="A119" s="118"/>
      <c r="B119" s="118"/>
      <c r="C119" s="119">
        <v>431</v>
      </c>
      <c r="D119" s="119" t="s">
        <v>57</v>
      </c>
      <c r="E119" s="120">
        <v>204</v>
      </c>
      <c r="F119" s="120">
        <v>203.23</v>
      </c>
    </row>
    <row r="120" spans="1:6" ht="12.75">
      <c r="A120" s="84"/>
      <c r="B120" s="116">
        <v>44</v>
      </c>
      <c r="C120" s="84"/>
      <c r="D120" s="116" t="s">
        <v>17</v>
      </c>
      <c r="E120" s="117">
        <f>SUM(E121)</f>
        <v>170</v>
      </c>
      <c r="F120" s="117">
        <f>SUM(F121)</f>
        <v>169.6</v>
      </c>
    </row>
    <row r="121" spans="1:6" ht="12.75">
      <c r="A121" s="49"/>
      <c r="B121" s="49"/>
      <c r="C121" s="99">
        <v>443</v>
      </c>
      <c r="D121" s="99" t="s">
        <v>18</v>
      </c>
      <c r="E121" s="55">
        <f>SUM(E122+E123)</f>
        <v>170</v>
      </c>
      <c r="F121" s="55">
        <f>SUM(F122+F123)</f>
        <v>169.6</v>
      </c>
    </row>
    <row r="122" spans="1:6" ht="12.75">
      <c r="A122" s="49"/>
      <c r="B122" s="49"/>
      <c r="C122" s="49"/>
      <c r="D122" s="49" t="s">
        <v>58</v>
      </c>
      <c r="E122" s="70">
        <v>170</v>
      </c>
      <c r="F122" s="70">
        <v>169.6</v>
      </c>
    </row>
    <row r="123" spans="1:6" ht="12.75">
      <c r="A123" s="49"/>
      <c r="B123" s="49"/>
      <c r="C123" s="49"/>
      <c r="D123" s="40" t="s">
        <v>59</v>
      </c>
      <c r="E123" s="51">
        <v>0</v>
      </c>
      <c r="F123" s="51">
        <v>0</v>
      </c>
    </row>
    <row r="124" spans="1:6" ht="12.75">
      <c r="A124" s="49"/>
      <c r="B124" s="41">
        <v>46</v>
      </c>
      <c r="C124" s="49"/>
      <c r="D124" s="41" t="s">
        <v>60</v>
      </c>
      <c r="E124" s="53">
        <f>SUM(E125)</f>
        <v>0</v>
      </c>
      <c r="F124" s="53">
        <f>SUM(F125)</f>
        <v>0</v>
      </c>
    </row>
    <row r="125" spans="1:6" ht="12.75">
      <c r="A125" s="49"/>
      <c r="B125" s="49"/>
      <c r="C125" s="99">
        <v>462</v>
      </c>
      <c r="D125" s="99" t="s">
        <v>61</v>
      </c>
      <c r="E125" s="55">
        <v>0</v>
      </c>
      <c r="F125" s="55">
        <v>0</v>
      </c>
    </row>
    <row r="126" spans="1:6" ht="15">
      <c r="A126" s="49"/>
      <c r="B126" s="49"/>
      <c r="C126" s="49"/>
      <c r="D126" s="122" t="s">
        <v>110</v>
      </c>
      <c r="E126" s="54">
        <f>SUM(E127)</f>
        <v>13400</v>
      </c>
      <c r="F126" s="54">
        <f>SUM(F127)</f>
        <v>7978.15</v>
      </c>
    </row>
    <row r="127" spans="1:6" ht="12.75">
      <c r="A127" s="49"/>
      <c r="B127" s="41">
        <v>4</v>
      </c>
      <c r="C127" s="49"/>
      <c r="D127" s="41" t="s">
        <v>42</v>
      </c>
      <c r="E127" s="53">
        <f>SUM(E128+E131)</f>
        <v>13400</v>
      </c>
      <c r="F127" s="53">
        <f>SUM(F128+F131)</f>
        <v>7978.15</v>
      </c>
    </row>
    <row r="128" spans="1:6" ht="12.75">
      <c r="A128" s="49"/>
      <c r="B128" s="41">
        <v>42</v>
      </c>
      <c r="C128" s="49"/>
      <c r="D128" s="41" t="s">
        <v>9</v>
      </c>
      <c r="E128" s="53">
        <f>SUM(E129)</f>
        <v>0</v>
      </c>
      <c r="F128" s="53">
        <f>SUM(F129)</f>
        <v>0</v>
      </c>
    </row>
    <row r="129" spans="1:6" ht="12.75">
      <c r="A129" s="49"/>
      <c r="B129" s="49"/>
      <c r="C129" s="99">
        <v>426</v>
      </c>
      <c r="D129" s="99" t="s">
        <v>99</v>
      </c>
      <c r="E129" s="55">
        <v>0</v>
      </c>
      <c r="F129" s="55">
        <v>0</v>
      </c>
    </row>
    <row r="130" spans="1:6" ht="12.75">
      <c r="A130" s="49"/>
      <c r="B130" s="49"/>
      <c r="C130" s="49"/>
      <c r="D130" s="49" t="s">
        <v>98</v>
      </c>
      <c r="E130" s="51">
        <v>0</v>
      </c>
      <c r="F130" s="51">
        <v>0</v>
      </c>
    </row>
    <row r="131" spans="1:6" s="102" customFormat="1" ht="12.75">
      <c r="A131" s="41"/>
      <c r="B131" s="41">
        <v>45</v>
      </c>
      <c r="C131" s="41"/>
      <c r="D131" s="41" t="s">
        <v>19</v>
      </c>
      <c r="E131" s="53">
        <f>SUM(E132)</f>
        <v>13400</v>
      </c>
      <c r="F131" s="53">
        <f>SUM(F132)</f>
        <v>7978.15</v>
      </c>
    </row>
    <row r="132" spans="1:6" ht="12.75">
      <c r="A132" s="49"/>
      <c r="B132" s="49"/>
      <c r="C132" s="99">
        <v>451</v>
      </c>
      <c r="D132" s="99" t="s">
        <v>70</v>
      </c>
      <c r="E132" s="55">
        <f>SUM(E133)</f>
        <v>13400</v>
      </c>
      <c r="F132" s="55">
        <f>SUM(F133)</f>
        <v>7978.15</v>
      </c>
    </row>
    <row r="133" spans="1:6" ht="12.75">
      <c r="A133" s="49"/>
      <c r="B133" s="49"/>
      <c r="C133" s="49"/>
      <c r="D133" s="49" t="s">
        <v>116</v>
      </c>
      <c r="E133" s="70">
        <v>13400</v>
      </c>
      <c r="F133" s="70">
        <v>7978.15</v>
      </c>
    </row>
    <row r="134" spans="1:6" ht="15">
      <c r="A134" s="49"/>
      <c r="B134" s="49"/>
      <c r="C134" s="49"/>
      <c r="D134" s="122" t="s">
        <v>145</v>
      </c>
      <c r="E134" s="54">
        <f aca="true" t="shared" si="0" ref="E134:F137">SUM(E135)</f>
        <v>0</v>
      </c>
      <c r="F134" s="54">
        <f t="shared" si="0"/>
        <v>0</v>
      </c>
    </row>
    <row r="135" spans="1:6" ht="12.75">
      <c r="A135" s="49"/>
      <c r="B135" s="41">
        <v>4</v>
      </c>
      <c r="C135" s="49"/>
      <c r="D135" s="41" t="s">
        <v>42</v>
      </c>
      <c r="E135" s="53">
        <f t="shared" si="0"/>
        <v>0</v>
      </c>
      <c r="F135" s="53">
        <f t="shared" si="0"/>
        <v>0</v>
      </c>
    </row>
    <row r="136" spans="1:6" ht="12.75">
      <c r="A136" s="49"/>
      <c r="B136" s="41">
        <v>45</v>
      </c>
      <c r="C136" s="49"/>
      <c r="D136" s="41" t="s">
        <v>19</v>
      </c>
      <c r="E136" s="53">
        <f t="shared" si="0"/>
        <v>0</v>
      </c>
      <c r="F136" s="53">
        <f t="shared" si="0"/>
        <v>0</v>
      </c>
    </row>
    <row r="137" spans="1:6" ht="12.75">
      <c r="A137" s="49"/>
      <c r="B137" s="49"/>
      <c r="C137" s="99">
        <v>452</v>
      </c>
      <c r="D137" s="99" t="s">
        <v>21</v>
      </c>
      <c r="E137" s="55">
        <f t="shared" si="0"/>
        <v>0</v>
      </c>
      <c r="F137" s="55">
        <f t="shared" si="0"/>
        <v>0</v>
      </c>
    </row>
    <row r="138" spans="1:6" ht="12.75">
      <c r="A138" s="49"/>
      <c r="B138" s="49"/>
      <c r="C138" s="49"/>
      <c r="D138" s="49" t="s">
        <v>71</v>
      </c>
      <c r="E138" s="51">
        <v>0</v>
      </c>
      <c r="F138" s="51">
        <v>0</v>
      </c>
    </row>
    <row r="139" spans="1:6" ht="15">
      <c r="A139" s="49"/>
      <c r="B139" s="49"/>
      <c r="C139" s="49"/>
      <c r="D139" s="122" t="s">
        <v>112</v>
      </c>
      <c r="E139" s="54">
        <f>SUM(E140)</f>
        <v>0</v>
      </c>
      <c r="F139" s="54">
        <f>SUM(F140)</f>
        <v>0</v>
      </c>
    </row>
    <row r="140" spans="1:6" ht="12.75">
      <c r="A140" s="49"/>
      <c r="B140" s="41">
        <v>4</v>
      </c>
      <c r="C140" s="49"/>
      <c r="D140" s="41" t="s">
        <v>42</v>
      </c>
      <c r="E140" s="53">
        <f>SUM(E141+E144)</f>
        <v>0</v>
      </c>
      <c r="F140" s="53">
        <f>SUM(F141+F144)</f>
        <v>0</v>
      </c>
    </row>
    <row r="141" spans="1:6" ht="12.75">
      <c r="A141" s="49"/>
      <c r="B141" s="41">
        <v>42</v>
      </c>
      <c r="C141" s="49"/>
      <c r="D141" s="41" t="s">
        <v>9</v>
      </c>
      <c r="E141" s="53">
        <f>SUM(E142)</f>
        <v>0</v>
      </c>
      <c r="F141" s="53">
        <f>SUM(F142)</f>
        <v>0</v>
      </c>
    </row>
    <row r="142" spans="1:6" ht="12.75">
      <c r="A142" s="49"/>
      <c r="B142" s="49"/>
      <c r="C142" s="57">
        <v>425</v>
      </c>
      <c r="D142" s="57" t="s">
        <v>12</v>
      </c>
      <c r="E142" s="56">
        <f>SUM(E143)</f>
        <v>0</v>
      </c>
      <c r="F142" s="56">
        <f>SUM(F143)</f>
        <v>0</v>
      </c>
    </row>
    <row r="143" spans="1:6" ht="12.75">
      <c r="A143" s="49"/>
      <c r="B143" s="49"/>
      <c r="C143" s="49"/>
      <c r="D143" s="49" t="s">
        <v>72</v>
      </c>
      <c r="E143" s="51">
        <v>0</v>
      </c>
      <c r="F143" s="51">
        <v>0</v>
      </c>
    </row>
    <row r="144" spans="1:6" ht="12.75">
      <c r="A144" s="49"/>
      <c r="B144" s="41">
        <v>45</v>
      </c>
      <c r="C144" s="49"/>
      <c r="D144" s="41" t="s">
        <v>19</v>
      </c>
      <c r="E144" s="53">
        <f>SUM(E145)</f>
        <v>0</v>
      </c>
      <c r="F144" s="53">
        <f>SUM(F145)</f>
        <v>0</v>
      </c>
    </row>
    <row r="145" spans="1:6" ht="12.75">
      <c r="A145" s="49"/>
      <c r="B145" s="49"/>
      <c r="C145" s="57">
        <v>451</v>
      </c>
      <c r="D145" s="57" t="s">
        <v>20</v>
      </c>
      <c r="E145" s="56">
        <f>SUM(E146)</f>
        <v>0</v>
      </c>
      <c r="F145" s="56">
        <f>SUM(F146)</f>
        <v>0</v>
      </c>
    </row>
    <row r="146" spans="1:6" ht="12.75">
      <c r="A146" s="49"/>
      <c r="B146" s="49"/>
      <c r="C146" s="49"/>
      <c r="D146" s="49" t="s">
        <v>62</v>
      </c>
      <c r="E146" s="70">
        <v>0</v>
      </c>
      <c r="F146" s="70">
        <v>0</v>
      </c>
    </row>
    <row r="147" spans="1:6" ht="15">
      <c r="A147" s="49"/>
      <c r="B147" s="49"/>
      <c r="C147" s="49"/>
      <c r="D147" s="122" t="s">
        <v>113</v>
      </c>
      <c r="E147" s="54">
        <f>SUM(E148)</f>
        <v>0</v>
      </c>
      <c r="F147" s="54">
        <f>SUM(F148)</f>
        <v>0</v>
      </c>
    </row>
    <row r="148" spans="1:6" ht="12.75">
      <c r="A148" s="49"/>
      <c r="B148" s="49">
        <v>4</v>
      </c>
      <c r="C148" s="49"/>
      <c r="D148" s="41" t="s">
        <v>42</v>
      </c>
      <c r="E148" s="53">
        <f>SUM(E149+E152)</f>
        <v>0</v>
      </c>
      <c r="F148" s="53">
        <f>SUM(F149+F152)</f>
        <v>0</v>
      </c>
    </row>
    <row r="149" spans="1:6" ht="12.75">
      <c r="A149" s="49"/>
      <c r="B149" s="49">
        <v>42</v>
      </c>
      <c r="C149" s="49"/>
      <c r="D149" s="41" t="s">
        <v>9</v>
      </c>
      <c r="E149" s="53">
        <f>SUM(E150)</f>
        <v>0</v>
      </c>
      <c r="F149" s="53">
        <f>SUM(F150)</f>
        <v>0</v>
      </c>
    </row>
    <row r="150" spans="1:6" ht="12.75">
      <c r="A150" s="49"/>
      <c r="B150" s="49"/>
      <c r="C150" s="57">
        <v>429</v>
      </c>
      <c r="D150" s="57" t="s">
        <v>14</v>
      </c>
      <c r="E150" s="56">
        <f>SUM(E151)</f>
        <v>0</v>
      </c>
      <c r="F150" s="56">
        <f>SUM(F151)</f>
        <v>0</v>
      </c>
    </row>
    <row r="151" spans="1:6" ht="12.75">
      <c r="A151" s="49"/>
      <c r="B151" s="49"/>
      <c r="C151" s="49"/>
      <c r="D151" s="49" t="s">
        <v>79</v>
      </c>
      <c r="E151" s="51">
        <v>0</v>
      </c>
      <c r="F151" s="51">
        <v>0</v>
      </c>
    </row>
    <row r="152" spans="1:6" ht="12.75">
      <c r="A152" s="49"/>
      <c r="B152" s="49">
        <v>45</v>
      </c>
      <c r="C152" s="49"/>
      <c r="D152" s="41" t="s">
        <v>19</v>
      </c>
      <c r="E152" s="53">
        <f>SUM(E153)</f>
        <v>0</v>
      </c>
      <c r="F152" s="53">
        <f>SUM(F153)</f>
        <v>0</v>
      </c>
    </row>
    <row r="153" spans="1:6" ht="12.75">
      <c r="A153" s="49"/>
      <c r="B153" s="49"/>
      <c r="C153" s="57">
        <v>451</v>
      </c>
      <c r="D153" s="57" t="s">
        <v>20</v>
      </c>
      <c r="E153" s="56">
        <f>SUM(E154)</f>
        <v>0</v>
      </c>
      <c r="F153" s="56">
        <f>SUM(F154)</f>
        <v>0</v>
      </c>
    </row>
    <row r="154" spans="1:6" ht="12.75">
      <c r="A154" s="49"/>
      <c r="B154" s="49"/>
      <c r="C154" s="49"/>
      <c r="D154" s="49" t="s">
        <v>73</v>
      </c>
      <c r="E154" s="70">
        <v>0</v>
      </c>
      <c r="F154" s="70">
        <v>0</v>
      </c>
    </row>
    <row r="155" spans="1:6" ht="15">
      <c r="A155" s="49"/>
      <c r="B155" s="49"/>
      <c r="C155" s="49"/>
      <c r="D155" s="122" t="s">
        <v>105</v>
      </c>
      <c r="E155" s="54">
        <f aca="true" t="shared" si="1" ref="E155:F158">SUM(E156)</f>
        <v>0</v>
      </c>
      <c r="F155" s="54">
        <f t="shared" si="1"/>
        <v>0</v>
      </c>
    </row>
    <row r="156" spans="1:6" ht="12.75">
      <c r="A156" s="49"/>
      <c r="B156" s="49">
        <v>4</v>
      </c>
      <c r="C156" s="49"/>
      <c r="D156" s="41" t="s">
        <v>42</v>
      </c>
      <c r="E156" s="53">
        <f t="shared" si="1"/>
        <v>0</v>
      </c>
      <c r="F156" s="53">
        <f t="shared" si="1"/>
        <v>0</v>
      </c>
    </row>
    <row r="157" spans="1:6" ht="12.75">
      <c r="A157" s="49"/>
      <c r="B157" s="49">
        <v>45</v>
      </c>
      <c r="C157" s="49"/>
      <c r="D157" s="41" t="s">
        <v>19</v>
      </c>
      <c r="E157" s="53">
        <f t="shared" si="1"/>
        <v>0</v>
      </c>
      <c r="F157" s="53">
        <f t="shared" si="1"/>
        <v>0</v>
      </c>
    </row>
    <row r="158" spans="1:6" ht="12.75">
      <c r="A158" s="49"/>
      <c r="B158" s="49"/>
      <c r="C158" s="57">
        <v>451</v>
      </c>
      <c r="D158" s="57" t="s">
        <v>20</v>
      </c>
      <c r="E158" s="56">
        <f t="shared" si="1"/>
        <v>0</v>
      </c>
      <c r="F158" s="56">
        <f t="shared" si="1"/>
        <v>0</v>
      </c>
    </row>
    <row r="159" spans="1:6" ht="12.75">
      <c r="A159" s="49"/>
      <c r="B159" s="49"/>
      <c r="C159" s="49"/>
      <c r="D159" s="49" t="s">
        <v>62</v>
      </c>
      <c r="E159" s="70">
        <v>0</v>
      </c>
      <c r="F159" s="70">
        <v>0</v>
      </c>
    </row>
    <row r="160" spans="1:6" ht="15">
      <c r="A160" s="49"/>
      <c r="B160" s="49"/>
      <c r="C160" s="49"/>
      <c r="D160" s="122" t="s">
        <v>114</v>
      </c>
      <c r="E160" s="54">
        <f>SUM(E161)</f>
        <v>0</v>
      </c>
      <c r="F160" s="54">
        <f>SUM(F161)</f>
        <v>0</v>
      </c>
    </row>
    <row r="161" spans="1:6" ht="12.75">
      <c r="A161" s="49"/>
      <c r="B161" s="49">
        <v>4</v>
      </c>
      <c r="C161" s="49"/>
      <c r="D161" s="41" t="s">
        <v>42</v>
      </c>
      <c r="E161" s="53">
        <f>SUM(E162)</f>
        <v>0</v>
      </c>
      <c r="F161" s="53">
        <f>SUM(F162)</f>
        <v>0</v>
      </c>
    </row>
    <row r="162" spans="1:6" ht="12.75">
      <c r="A162" s="49"/>
      <c r="B162" s="49">
        <v>42</v>
      </c>
      <c r="C162" s="49"/>
      <c r="D162" s="41" t="s">
        <v>9</v>
      </c>
      <c r="E162" s="53">
        <f>SUM(E163+E165)</f>
        <v>0</v>
      </c>
      <c r="F162" s="53">
        <f>SUM(F163+F165)</f>
        <v>0</v>
      </c>
    </row>
    <row r="163" spans="1:6" ht="12.75">
      <c r="A163" s="49"/>
      <c r="B163" s="49"/>
      <c r="C163" s="57">
        <v>424</v>
      </c>
      <c r="D163" s="57" t="s">
        <v>24</v>
      </c>
      <c r="E163" s="56">
        <f>SUM(E164)</f>
        <v>0</v>
      </c>
      <c r="F163" s="56">
        <f>SUM(F164)</f>
        <v>0</v>
      </c>
    </row>
    <row r="164" spans="1:6" ht="12.75">
      <c r="A164" s="49"/>
      <c r="B164" s="49"/>
      <c r="C164" s="49"/>
      <c r="D164" s="49" t="s">
        <v>77</v>
      </c>
      <c r="E164" s="61">
        <v>0</v>
      </c>
      <c r="F164" s="61">
        <v>0</v>
      </c>
    </row>
    <row r="165" spans="1:6" ht="12.75">
      <c r="A165" s="49"/>
      <c r="B165" s="49"/>
      <c r="C165" s="57">
        <v>429</v>
      </c>
      <c r="D165" s="49" t="s">
        <v>79</v>
      </c>
      <c r="E165" s="56">
        <v>0</v>
      </c>
      <c r="F165" s="56">
        <v>0</v>
      </c>
    </row>
    <row r="166" spans="1:6" ht="15">
      <c r="A166" s="49"/>
      <c r="B166" s="49"/>
      <c r="C166" s="49"/>
      <c r="D166" s="123" t="s">
        <v>115</v>
      </c>
      <c r="E166" s="55">
        <f aca="true" t="shared" si="2" ref="E166:F168">SUM(E167)</f>
        <v>0</v>
      </c>
      <c r="F166" s="55">
        <f t="shared" si="2"/>
        <v>0</v>
      </c>
    </row>
    <row r="167" spans="1:6" ht="12.75">
      <c r="A167" s="49"/>
      <c r="B167" s="49">
        <v>4</v>
      </c>
      <c r="C167" s="49"/>
      <c r="D167" s="41" t="s">
        <v>42</v>
      </c>
      <c r="E167" s="53">
        <f t="shared" si="2"/>
        <v>0</v>
      </c>
      <c r="F167" s="53">
        <f t="shared" si="2"/>
        <v>0</v>
      </c>
    </row>
    <row r="168" spans="1:6" ht="12.75">
      <c r="A168" s="49"/>
      <c r="B168" s="49">
        <v>42</v>
      </c>
      <c r="C168" s="49"/>
      <c r="D168" s="41" t="s">
        <v>9</v>
      </c>
      <c r="E168" s="53">
        <f t="shared" si="2"/>
        <v>0</v>
      </c>
      <c r="F168" s="53">
        <f t="shared" si="2"/>
        <v>0</v>
      </c>
    </row>
    <row r="169" spans="1:6" ht="12.75">
      <c r="A169" s="49"/>
      <c r="B169" s="49"/>
      <c r="C169" s="57">
        <v>429</v>
      </c>
      <c r="D169" s="57" t="s">
        <v>14</v>
      </c>
      <c r="E169" s="56">
        <f>SUM(E170:E171)</f>
        <v>0</v>
      </c>
      <c r="F169" s="56">
        <f>SUM(F170:F171)</f>
        <v>0</v>
      </c>
    </row>
    <row r="170" spans="1:6" ht="12.75">
      <c r="A170" s="49"/>
      <c r="B170" s="49"/>
      <c r="C170" s="49"/>
      <c r="D170" s="49" t="s">
        <v>78</v>
      </c>
      <c r="E170" s="51">
        <v>0</v>
      </c>
      <c r="F170" s="51">
        <v>0</v>
      </c>
    </row>
    <row r="171" spans="1:6" ht="12.75">
      <c r="A171" s="49"/>
      <c r="B171" s="49"/>
      <c r="C171" s="49"/>
      <c r="D171" s="49" t="s">
        <v>79</v>
      </c>
      <c r="E171" s="70">
        <v>0</v>
      </c>
      <c r="F171" s="70">
        <v>0</v>
      </c>
    </row>
    <row r="172" spans="1:6" ht="15">
      <c r="A172" s="49"/>
      <c r="B172" s="49"/>
      <c r="C172" s="49"/>
      <c r="D172" s="122" t="s">
        <v>106</v>
      </c>
      <c r="E172" s="54">
        <f>SUM(E173)</f>
        <v>0</v>
      </c>
      <c r="F172" s="54">
        <f>SUM(F173)</f>
        <v>0</v>
      </c>
    </row>
    <row r="173" spans="1:6" ht="12.75">
      <c r="A173" s="49"/>
      <c r="B173" s="49">
        <v>4</v>
      </c>
      <c r="C173" s="49"/>
      <c r="D173" s="41" t="s">
        <v>42</v>
      </c>
      <c r="E173" s="53">
        <f>SUM(E174)</f>
        <v>0</v>
      </c>
      <c r="F173" s="53">
        <f>SUM(F174)</f>
        <v>0</v>
      </c>
    </row>
    <row r="174" spans="1:6" ht="12.75">
      <c r="A174" s="49"/>
      <c r="B174" s="49">
        <v>42</v>
      </c>
      <c r="C174" s="49"/>
      <c r="D174" s="41" t="s">
        <v>9</v>
      </c>
      <c r="E174" s="53">
        <f>SUM(E175+E177)</f>
        <v>0</v>
      </c>
      <c r="F174" s="53">
        <f>SUM(F175+F177)</f>
        <v>0</v>
      </c>
    </row>
    <row r="175" spans="1:6" ht="12.75">
      <c r="A175" s="49"/>
      <c r="B175" s="49"/>
      <c r="C175" s="57">
        <v>425</v>
      </c>
      <c r="D175" s="57" t="s">
        <v>12</v>
      </c>
      <c r="E175" s="56">
        <f>SUM(E176)</f>
        <v>0</v>
      </c>
      <c r="F175" s="56">
        <f>SUM(F176)</f>
        <v>0</v>
      </c>
    </row>
    <row r="176" spans="1:6" ht="12.75">
      <c r="A176" s="49"/>
      <c r="B176" s="49"/>
      <c r="C176" s="49"/>
      <c r="D176" s="49" t="s">
        <v>51</v>
      </c>
      <c r="E176" s="51">
        <v>0</v>
      </c>
      <c r="F176" s="51">
        <v>0</v>
      </c>
    </row>
    <row r="177" spans="1:6" ht="12.75">
      <c r="A177" s="49"/>
      <c r="B177" s="49"/>
      <c r="C177" s="57">
        <v>429</v>
      </c>
      <c r="D177" s="57" t="s">
        <v>14</v>
      </c>
      <c r="E177" s="56">
        <f>SUM(E178+E179)</f>
        <v>0</v>
      </c>
      <c r="F177" s="56">
        <f>SUM(F178+F179)</f>
        <v>0</v>
      </c>
    </row>
    <row r="178" spans="1:6" ht="12.75">
      <c r="A178" s="49"/>
      <c r="B178" s="49"/>
      <c r="C178" s="49"/>
      <c r="D178" s="49" t="s">
        <v>136</v>
      </c>
      <c r="E178" s="70">
        <v>0</v>
      </c>
      <c r="F178" s="70">
        <v>0</v>
      </c>
    </row>
    <row r="179" spans="1:6" ht="12.75">
      <c r="A179" s="49"/>
      <c r="B179" s="49"/>
      <c r="C179" s="49"/>
      <c r="D179" s="49" t="s">
        <v>14</v>
      </c>
      <c r="E179" s="51">
        <v>0</v>
      </c>
      <c r="F179" s="51">
        <v>0</v>
      </c>
    </row>
    <row r="180" spans="1:6" ht="15">
      <c r="A180" s="89"/>
      <c r="B180" s="49"/>
      <c r="C180" s="49"/>
      <c r="D180" s="122" t="s">
        <v>141</v>
      </c>
      <c r="E180" s="54">
        <f aca="true" t="shared" si="3" ref="E180:F182">SUM(E181)</f>
        <v>0</v>
      </c>
      <c r="F180" s="54">
        <f t="shared" si="3"/>
        <v>0</v>
      </c>
    </row>
    <row r="181" spans="1:6" ht="12.75">
      <c r="A181" s="49"/>
      <c r="B181" s="49">
        <v>4</v>
      </c>
      <c r="C181" s="49"/>
      <c r="D181" s="41" t="s">
        <v>42</v>
      </c>
      <c r="E181" s="53">
        <f t="shared" si="3"/>
        <v>0</v>
      </c>
      <c r="F181" s="53">
        <f t="shared" si="3"/>
        <v>0</v>
      </c>
    </row>
    <row r="182" spans="1:6" ht="12.75">
      <c r="A182" s="49"/>
      <c r="B182" s="49">
        <v>42</v>
      </c>
      <c r="C182" s="49"/>
      <c r="D182" s="41" t="s">
        <v>9</v>
      </c>
      <c r="E182" s="53">
        <f t="shared" si="3"/>
        <v>0</v>
      </c>
      <c r="F182" s="53">
        <f t="shared" si="3"/>
        <v>0</v>
      </c>
    </row>
    <row r="183" spans="1:6" ht="12.75">
      <c r="A183" s="49"/>
      <c r="B183" s="49"/>
      <c r="C183" s="57">
        <v>429</v>
      </c>
      <c r="D183" s="57" t="s">
        <v>14</v>
      </c>
      <c r="E183" s="56">
        <f>SUM(E184:E185)</f>
        <v>0</v>
      </c>
      <c r="F183" s="56">
        <f>SUM(F184:F185)</f>
        <v>0</v>
      </c>
    </row>
    <row r="184" spans="1:6" ht="12.75">
      <c r="A184" s="49"/>
      <c r="B184" s="49"/>
      <c r="C184" s="49"/>
      <c r="D184" s="49" t="s">
        <v>140</v>
      </c>
      <c r="E184" s="70">
        <v>0</v>
      </c>
      <c r="F184" s="70">
        <v>0</v>
      </c>
    </row>
    <row r="185" spans="1:6" ht="12.75">
      <c r="A185" s="49"/>
      <c r="B185" s="49"/>
      <c r="C185" s="49"/>
      <c r="D185" s="49" t="s">
        <v>117</v>
      </c>
      <c r="E185" s="70">
        <v>0</v>
      </c>
      <c r="F185" s="70">
        <v>0</v>
      </c>
    </row>
    <row r="186" spans="1:6" ht="12.75">
      <c r="A186" s="49"/>
      <c r="B186" s="49"/>
      <c r="C186" s="49"/>
      <c r="D186" s="49"/>
      <c r="E186" s="51"/>
      <c r="F186" s="51"/>
    </row>
    <row r="187" spans="1:6" ht="15">
      <c r="A187" s="104" t="s">
        <v>65</v>
      </c>
      <c r="B187" s="105"/>
      <c r="C187" s="105"/>
      <c r="D187" s="108" t="s">
        <v>96</v>
      </c>
      <c r="E187" s="107">
        <f aca="true" t="shared" si="4" ref="E187:F189">SUM(E188)</f>
        <v>150</v>
      </c>
      <c r="F187" s="107">
        <f t="shared" si="4"/>
        <v>0</v>
      </c>
    </row>
    <row r="188" spans="1:6" ht="15">
      <c r="A188" s="90"/>
      <c r="B188" s="49"/>
      <c r="C188" s="49"/>
      <c r="D188" s="122" t="s">
        <v>90</v>
      </c>
      <c r="E188" s="54">
        <f t="shared" si="4"/>
        <v>150</v>
      </c>
      <c r="F188" s="54">
        <f t="shared" si="4"/>
        <v>0</v>
      </c>
    </row>
    <row r="189" spans="1:6" ht="12.75">
      <c r="A189" s="90"/>
      <c r="B189" s="49">
        <v>4</v>
      </c>
      <c r="C189" s="49"/>
      <c r="D189" s="41" t="s">
        <v>42</v>
      </c>
      <c r="E189" s="53">
        <f t="shared" si="4"/>
        <v>150</v>
      </c>
      <c r="F189" s="53">
        <f t="shared" si="4"/>
        <v>0</v>
      </c>
    </row>
    <row r="190" spans="1:6" ht="12.75">
      <c r="A190" s="90"/>
      <c r="B190" s="49">
        <v>42</v>
      </c>
      <c r="C190" s="49"/>
      <c r="D190" s="41" t="s">
        <v>9</v>
      </c>
      <c r="E190" s="53">
        <f>SUM(E191+E193+E195)</f>
        <v>150</v>
      </c>
      <c r="F190" s="53">
        <f>SUM(F191+F193+F195)</f>
        <v>0</v>
      </c>
    </row>
    <row r="191" spans="1:6" ht="12.75">
      <c r="A191" s="90"/>
      <c r="B191" s="49"/>
      <c r="C191" s="57">
        <v>424</v>
      </c>
      <c r="D191" s="57" t="s">
        <v>24</v>
      </c>
      <c r="E191" s="56">
        <v>0</v>
      </c>
      <c r="F191" s="56">
        <v>0</v>
      </c>
    </row>
    <row r="192" spans="1:6" ht="12.75">
      <c r="A192" s="90"/>
      <c r="B192" s="49"/>
      <c r="C192" s="49"/>
      <c r="D192" s="49" t="s">
        <v>85</v>
      </c>
      <c r="E192" s="70">
        <v>0</v>
      </c>
      <c r="F192" s="70">
        <v>0</v>
      </c>
    </row>
    <row r="193" spans="1:6" ht="12.75">
      <c r="A193" s="90"/>
      <c r="B193" s="49"/>
      <c r="C193" s="57">
        <v>425</v>
      </c>
      <c r="D193" s="57" t="s">
        <v>83</v>
      </c>
      <c r="E193" s="56">
        <f>SUM(E194)</f>
        <v>0</v>
      </c>
      <c r="F193" s="56">
        <f>SUM(F194)</f>
        <v>0</v>
      </c>
    </row>
    <row r="194" spans="1:6" ht="12.75">
      <c r="A194" s="90"/>
      <c r="B194" s="49"/>
      <c r="C194" s="49"/>
      <c r="D194" s="49" t="s">
        <v>84</v>
      </c>
      <c r="E194" s="73">
        <v>0</v>
      </c>
      <c r="F194" s="73">
        <v>0</v>
      </c>
    </row>
    <row r="195" spans="1:6" ht="12.75">
      <c r="A195" s="90"/>
      <c r="B195" s="49"/>
      <c r="C195" s="57">
        <v>426</v>
      </c>
      <c r="D195" s="57" t="s">
        <v>13</v>
      </c>
      <c r="E195" s="56">
        <f>SUM(E196+E197)</f>
        <v>150</v>
      </c>
      <c r="F195" s="56">
        <f>SUM(F196+F197)</f>
        <v>0</v>
      </c>
    </row>
    <row r="196" spans="1:6" ht="12.75">
      <c r="A196" s="90"/>
      <c r="B196" s="49"/>
      <c r="C196" s="49"/>
      <c r="D196" s="71" t="s">
        <v>86</v>
      </c>
      <c r="E196" s="72">
        <v>0</v>
      </c>
      <c r="F196" s="72">
        <v>0</v>
      </c>
    </row>
    <row r="197" spans="1:6" ht="12.75">
      <c r="A197" s="90"/>
      <c r="B197" s="49"/>
      <c r="C197" s="49"/>
      <c r="D197" s="71" t="s">
        <v>107</v>
      </c>
      <c r="E197" s="72">
        <v>150</v>
      </c>
      <c r="F197" s="72">
        <v>0</v>
      </c>
    </row>
    <row r="198" spans="1:6" ht="12.75">
      <c r="A198" s="90"/>
      <c r="B198" s="49"/>
      <c r="C198" s="49"/>
      <c r="D198" s="49"/>
      <c r="E198" s="51"/>
      <c r="F198" s="51"/>
    </row>
    <row r="199" spans="1:6" ht="15">
      <c r="A199" s="104" t="s">
        <v>66</v>
      </c>
      <c r="B199" s="105"/>
      <c r="C199" s="105"/>
      <c r="D199" s="108" t="s">
        <v>129</v>
      </c>
      <c r="E199" s="107">
        <f>SUM(E200)</f>
        <v>0</v>
      </c>
      <c r="F199" s="107">
        <f>SUM(F200)</f>
        <v>0</v>
      </c>
    </row>
    <row r="200" spans="1:6" ht="12.75">
      <c r="A200" s="90"/>
      <c r="B200" s="49">
        <v>4</v>
      </c>
      <c r="C200" s="49"/>
      <c r="D200" s="41" t="s">
        <v>42</v>
      </c>
      <c r="E200" s="53">
        <f>SUM(E204+E201)</f>
        <v>0</v>
      </c>
      <c r="F200" s="53">
        <f>SUM(F204+F201)</f>
        <v>0</v>
      </c>
    </row>
    <row r="201" spans="1:6" ht="12.75">
      <c r="A201" s="90"/>
      <c r="B201" s="49">
        <v>42</v>
      </c>
      <c r="C201" s="49"/>
      <c r="D201" s="41" t="s">
        <v>9</v>
      </c>
      <c r="E201" s="53">
        <f>SUM(E202)</f>
        <v>0</v>
      </c>
      <c r="F201" s="53">
        <f>SUM(F202)</f>
        <v>0</v>
      </c>
    </row>
    <row r="202" spans="1:6" ht="12.75">
      <c r="A202" s="90"/>
      <c r="B202" s="49"/>
      <c r="C202" s="57">
        <v>426</v>
      </c>
      <c r="D202" s="57" t="s">
        <v>89</v>
      </c>
      <c r="E202" s="56">
        <f>SUM(E203)</f>
        <v>0</v>
      </c>
      <c r="F202" s="56">
        <f>SUM(F203)</f>
        <v>0</v>
      </c>
    </row>
    <row r="203" spans="1:6" s="38" customFormat="1" ht="12.75">
      <c r="A203" s="90"/>
      <c r="B203" s="49"/>
      <c r="C203" s="49"/>
      <c r="D203" s="49" t="s">
        <v>87</v>
      </c>
      <c r="E203" s="70">
        <v>0</v>
      </c>
      <c r="F203" s="70">
        <v>0</v>
      </c>
    </row>
    <row r="204" spans="1:6" ht="12.75">
      <c r="A204" s="90"/>
      <c r="B204" s="49">
        <v>45</v>
      </c>
      <c r="C204" s="49"/>
      <c r="D204" s="41" t="s">
        <v>19</v>
      </c>
      <c r="E204" s="53">
        <f>SUM(E205)</f>
        <v>0</v>
      </c>
      <c r="F204" s="53">
        <f>SUM(F205)</f>
        <v>0</v>
      </c>
    </row>
    <row r="205" spans="1:6" ht="12.75">
      <c r="A205" s="90"/>
      <c r="B205" s="49"/>
      <c r="C205" s="57">
        <v>451</v>
      </c>
      <c r="D205" s="57" t="s">
        <v>20</v>
      </c>
      <c r="E205" s="56">
        <f>SUM(E206)</f>
        <v>0</v>
      </c>
      <c r="F205" s="56">
        <f>SUM(F206)</f>
        <v>0</v>
      </c>
    </row>
    <row r="206" spans="1:6" ht="12.75">
      <c r="A206" s="90"/>
      <c r="B206" s="49"/>
      <c r="C206" s="49"/>
      <c r="D206" s="49" t="s">
        <v>88</v>
      </c>
      <c r="E206" s="51">
        <v>0</v>
      </c>
      <c r="F206" s="51">
        <v>0</v>
      </c>
    </row>
    <row r="207" spans="1:6" ht="12.75">
      <c r="A207" s="90"/>
      <c r="B207" s="49"/>
      <c r="C207" s="49"/>
      <c r="D207" s="49"/>
      <c r="E207" s="51"/>
      <c r="F207" s="51"/>
    </row>
    <row r="208" spans="1:6" ht="15">
      <c r="A208" s="104" t="s">
        <v>68</v>
      </c>
      <c r="B208" s="105"/>
      <c r="C208" s="105"/>
      <c r="D208" s="108" t="s">
        <v>95</v>
      </c>
      <c r="E208" s="107">
        <f aca="true" t="shared" si="5" ref="E208:F211">SUM(E209)</f>
        <v>0</v>
      </c>
      <c r="F208" s="107">
        <f t="shared" si="5"/>
        <v>0</v>
      </c>
    </row>
    <row r="209" spans="1:6" ht="12.75">
      <c r="A209" s="85"/>
      <c r="B209" s="49">
        <v>4</v>
      </c>
      <c r="C209" s="49"/>
      <c r="D209" s="41" t="s">
        <v>42</v>
      </c>
      <c r="E209" s="53">
        <f t="shared" si="5"/>
        <v>0</v>
      </c>
      <c r="F209" s="53">
        <f t="shared" si="5"/>
        <v>0</v>
      </c>
    </row>
    <row r="210" spans="1:6" ht="12.75">
      <c r="A210" s="85"/>
      <c r="B210" s="49">
        <v>44</v>
      </c>
      <c r="C210" s="49"/>
      <c r="D210" s="41" t="s">
        <v>17</v>
      </c>
      <c r="E210" s="53">
        <f t="shared" si="5"/>
        <v>0</v>
      </c>
      <c r="F210" s="53">
        <f t="shared" si="5"/>
        <v>0</v>
      </c>
    </row>
    <row r="211" spans="1:6" ht="12.75">
      <c r="A211" s="85"/>
      <c r="B211" s="49"/>
      <c r="C211" s="57">
        <v>443</v>
      </c>
      <c r="D211" s="57" t="s">
        <v>18</v>
      </c>
      <c r="E211" s="56">
        <f t="shared" si="5"/>
        <v>0</v>
      </c>
      <c r="F211" s="56">
        <f t="shared" si="5"/>
        <v>0</v>
      </c>
    </row>
    <row r="212" spans="1:6" ht="12.75">
      <c r="A212" s="85"/>
      <c r="B212" s="49"/>
      <c r="C212" s="49"/>
      <c r="D212" s="49" t="s">
        <v>58</v>
      </c>
      <c r="E212" s="51">
        <v>0</v>
      </c>
      <c r="F212" s="51">
        <v>0</v>
      </c>
    </row>
    <row r="213" spans="1:6" ht="12.75">
      <c r="A213" s="85"/>
      <c r="B213" s="49"/>
      <c r="C213" s="49"/>
      <c r="D213" s="49"/>
      <c r="E213" s="51"/>
      <c r="F213" s="51"/>
    </row>
    <row r="214" spans="1:6" ht="15">
      <c r="A214" s="104" t="s">
        <v>108</v>
      </c>
      <c r="B214" s="105"/>
      <c r="C214" s="105"/>
      <c r="D214" s="110" t="s">
        <v>130</v>
      </c>
      <c r="E214" s="107">
        <f aca="true" t="shared" si="6" ref="E214:F216">SUM(E215)</f>
        <v>11098.89</v>
      </c>
      <c r="F214" s="107">
        <f t="shared" si="6"/>
        <v>0</v>
      </c>
    </row>
    <row r="215" spans="1:6" ht="12.75">
      <c r="A215" s="85"/>
      <c r="B215" s="49">
        <v>4</v>
      </c>
      <c r="C215" s="49"/>
      <c r="D215" s="41" t="s">
        <v>42</v>
      </c>
      <c r="E215" s="51">
        <f t="shared" si="6"/>
        <v>11098.89</v>
      </c>
      <c r="F215" s="51">
        <f t="shared" si="6"/>
        <v>0</v>
      </c>
    </row>
    <row r="216" spans="1:6" ht="12.75">
      <c r="A216" s="85"/>
      <c r="B216" s="49">
        <v>45</v>
      </c>
      <c r="C216" s="49"/>
      <c r="D216" s="41" t="s">
        <v>19</v>
      </c>
      <c r="E216" s="51">
        <f t="shared" si="6"/>
        <v>11098.89</v>
      </c>
      <c r="F216" s="51">
        <f t="shared" si="6"/>
        <v>0</v>
      </c>
    </row>
    <row r="217" spans="1:6" ht="12.75">
      <c r="A217" s="85"/>
      <c r="B217" s="49"/>
      <c r="C217" s="49">
        <v>451</v>
      </c>
      <c r="D217" s="57" t="s">
        <v>131</v>
      </c>
      <c r="E217" s="51">
        <v>11098.89</v>
      </c>
      <c r="F217" s="51">
        <v>0</v>
      </c>
    </row>
    <row r="218" spans="1:6" ht="12.75">
      <c r="A218" s="85"/>
      <c r="B218" s="49"/>
      <c r="C218" s="49"/>
      <c r="D218" s="49"/>
      <c r="E218" s="51"/>
      <c r="F218" s="51"/>
    </row>
    <row r="219" spans="1:6" ht="15">
      <c r="A219" s="104" t="s">
        <v>94</v>
      </c>
      <c r="B219" s="105"/>
      <c r="C219" s="105"/>
      <c r="D219" s="109" t="s">
        <v>97</v>
      </c>
      <c r="E219" s="107">
        <f aca="true" t="shared" si="7" ref="E219:F221">SUM(E220)</f>
        <v>0</v>
      </c>
      <c r="F219" s="107">
        <f t="shared" si="7"/>
        <v>0</v>
      </c>
    </row>
    <row r="220" spans="1:6" ht="12.75">
      <c r="A220" s="85"/>
      <c r="B220" s="49">
        <v>4</v>
      </c>
      <c r="C220" s="49"/>
      <c r="D220" s="41" t="s">
        <v>42</v>
      </c>
      <c r="E220" s="53">
        <f t="shared" si="7"/>
        <v>0</v>
      </c>
      <c r="F220" s="53">
        <f t="shared" si="7"/>
        <v>0</v>
      </c>
    </row>
    <row r="221" spans="1:6" ht="12.75">
      <c r="A221" s="85"/>
      <c r="B221" s="49">
        <v>45</v>
      </c>
      <c r="C221" s="49"/>
      <c r="D221" s="41" t="s">
        <v>19</v>
      </c>
      <c r="E221" s="53">
        <f t="shared" si="7"/>
        <v>0</v>
      </c>
      <c r="F221" s="53">
        <f t="shared" si="7"/>
        <v>0</v>
      </c>
    </row>
    <row r="222" spans="1:6" ht="12.75">
      <c r="A222" s="85"/>
      <c r="B222" s="49"/>
      <c r="C222" s="57">
        <v>451</v>
      </c>
      <c r="D222" s="57" t="s">
        <v>131</v>
      </c>
      <c r="E222" s="56">
        <v>0</v>
      </c>
      <c r="F222" s="56">
        <v>0</v>
      </c>
    </row>
    <row r="223" spans="1:6" ht="12.75">
      <c r="A223" s="49"/>
      <c r="B223" s="49"/>
      <c r="C223" s="49"/>
      <c r="D223" s="49"/>
      <c r="E223" s="51"/>
      <c r="F223" s="51"/>
    </row>
    <row r="224" spans="1:6" ht="15">
      <c r="A224" s="49"/>
      <c r="B224" s="49"/>
      <c r="C224" s="49"/>
      <c r="D224" s="48" t="s">
        <v>92</v>
      </c>
      <c r="E224" s="54">
        <f>SUM(E86+E187+E199+E208+E214+E219)</f>
        <v>27248.89</v>
      </c>
      <c r="F224" s="54">
        <f>SUM(F86+F187+F199+F208+F214+F219)</f>
        <v>15528.630000000001</v>
      </c>
    </row>
    <row r="226" ht="17.25">
      <c r="D226" s="5" t="s">
        <v>100</v>
      </c>
    </row>
    <row r="227" spans="2:4" ht="15">
      <c r="B227" s="4"/>
      <c r="D227" s="39"/>
    </row>
    <row r="229" ht="15">
      <c r="B229" s="4"/>
    </row>
    <row r="230" ht="15">
      <c r="B230" s="4"/>
    </row>
    <row r="231" spans="1:5" ht="15.75" customHeight="1">
      <c r="A231" s="125" t="s">
        <v>157</v>
      </c>
      <c r="B231" s="126"/>
      <c r="C231" s="126"/>
      <c r="D231" s="126"/>
      <c r="E231" s="126"/>
    </row>
    <row r="232" spans="4:5" s="38" customFormat="1" ht="15">
      <c r="D232" s="127" t="s">
        <v>142</v>
      </c>
      <c r="E232" s="127"/>
    </row>
    <row r="233" spans="4:5" s="38" customFormat="1" ht="15">
      <c r="D233" s="76" t="s">
        <v>143</v>
      </c>
      <c r="E233" s="77"/>
    </row>
  </sheetData>
  <sheetProtection/>
  <mergeCells count="4">
    <mergeCell ref="A7:E7"/>
    <mergeCell ref="A231:E231"/>
    <mergeCell ref="D232:E232"/>
    <mergeCell ref="A63:E63"/>
  </mergeCells>
  <printOptions/>
  <pageMargins left="0.5511811023622047" right="0.15748031496062992" top="0.3937007874015748" bottom="0.3937007874015748" header="0.5118110236220472" footer="0.5118110236220472"/>
  <pageSetup horizontalDpi="180" verticalDpi="180" orientation="portrait" paperSize="9" scale="90" r:id="rId1"/>
  <rowBreaks count="3" manualBreakCount="3">
    <brk id="61" max="255" man="1"/>
    <brk id="119" max="255" man="1"/>
    <brk id="1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MORH Uprava za obranu KRAPINA</dc:creator>
  <cp:keywords/>
  <dc:description/>
  <cp:lastModifiedBy>Crveni križ Klanjec</cp:lastModifiedBy>
  <cp:lastPrinted>2024-03-19T10:43:57Z</cp:lastPrinted>
  <dcterms:created xsi:type="dcterms:W3CDTF">2002-09-26T09:59:07Z</dcterms:created>
  <dcterms:modified xsi:type="dcterms:W3CDTF">2024-03-19T13:08:22Z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4391504">
    <vt:lpwstr/>
  </property>
  <property fmtid="{D5CDD505-2E9C-101B-9397-08002B2CF9AE}" pid="19" name="IVID25277C0E">
    <vt:lpwstr/>
  </property>
  <property fmtid="{D5CDD505-2E9C-101B-9397-08002B2CF9AE}" pid="20" name="IVID482E5234">
    <vt:lpwstr/>
  </property>
  <property fmtid="{D5CDD505-2E9C-101B-9397-08002B2CF9AE}" pid="21" name="IVID54CA1065">
    <vt:lpwstr/>
  </property>
  <property fmtid="{D5CDD505-2E9C-101B-9397-08002B2CF9AE}" pid="22" name="IVIDD0D7432D">
    <vt:lpwstr/>
  </property>
  <property fmtid="{D5CDD505-2E9C-101B-9397-08002B2CF9AE}" pid="23" name="IVIDC83F20E2">
    <vt:lpwstr/>
  </property>
  <property fmtid="{D5CDD505-2E9C-101B-9397-08002B2CF9AE}" pid="24" name="IVID3000000">
    <vt:lpwstr/>
  </property>
  <property fmtid="{D5CDD505-2E9C-101B-9397-08002B2CF9AE}" pid="25" name="IVID242B1BF9">
    <vt:lpwstr/>
  </property>
  <property fmtid="{D5CDD505-2E9C-101B-9397-08002B2CF9AE}" pid="26" name="IVID1A791305">
    <vt:lpwstr/>
  </property>
  <property fmtid="{D5CDD505-2E9C-101B-9397-08002B2CF9AE}" pid="27" name="IVIDB7B15EB">
    <vt:lpwstr/>
  </property>
  <property fmtid="{D5CDD505-2E9C-101B-9397-08002B2CF9AE}" pid="28" name="IVID2A6317D4">
    <vt:lpwstr/>
  </property>
  <property fmtid="{D5CDD505-2E9C-101B-9397-08002B2CF9AE}" pid="29" name="IVID374F1AEC">
    <vt:lpwstr/>
  </property>
  <property fmtid="{D5CDD505-2E9C-101B-9397-08002B2CF9AE}" pid="30" name="IVIDE251408">
    <vt:lpwstr/>
  </property>
  <property fmtid="{D5CDD505-2E9C-101B-9397-08002B2CF9AE}" pid="31" name="IVID92B17E3">
    <vt:lpwstr/>
  </property>
  <property fmtid="{D5CDD505-2E9C-101B-9397-08002B2CF9AE}" pid="32" name="IVID226B52C3">
    <vt:lpwstr/>
  </property>
  <property fmtid="{D5CDD505-2E9C-101B-9397-08002B2CF9AE}" pid="33" name="IVID41470EF6">
    <vt:lpwstr/>
  </property>
  <property fmtid="{D5CDD505-2E9C-101B-9397-08002B2CF9AE}" pid="34" name="IVID205415FA">
    <vt:lpwstr/>
  </property>
  <property fmtid="{D5CDD505-2E9C-101B-9397-08002B2CF9AE}" pid="35" name="IVID203D08FA">
    <vt:lpwstr/>
  </property>
  <property fmtid="{D5CDD505-2E9C-101B-9397-08002B2CF9AE}" pid="36" name="IVID2D0F08FE">
    <vt:lpwstr/>
  </property>
</Properties>
</file>