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2767" windowHeight="32767"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<sst xmlns="http://schemas.openxmlformats.org/spreadsheetml/2006/main" count="356" uniqueCount="248">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</sst>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4.25">
      <c r="A18" s="17" t="s">
        <v>29</v>
      </c>
      <c r="B18" s="16" t="s">
        <v>27</v>
      </c>
      <c r="C18" s="79" t="s">
        <v>6</v>
      </c>
      <c r="F18" s="32">
        <f>+VALUE(A25)</f>
        <v>1</v>
      </c>
    </row>
    <row r="19" spans="1:6" ht="42.75">
      <c r="A19" s="17" t="s">
        <v>30</v>
      </c>
      <c r="B19" s="16" t="s">
        <v>33</v>
      </c>
      <c r="C19" s="79" t="s">
        <v>6</v>
      </c>
      <c r="F19" s="32">
        <f>+VALUE(A32)</f>
        <v>0.75</v>
      </c>
    </row>
    <row r="20" spans="1:6" ht="28.5">
      <c r="A20" s="17" t="s">
        <v>31</v>
      </c>
      <c r="B20" s="16" t="s">
        <v>28</v>
      </c>
      <c r="C20" s="79" t="s">
        <v>6</v>
      </c>
      <c r="F20" s="32">
        <f>+VALUE(A36)</f>
        <v>0.5</v>
      </c>
    </row>
    <row r="21" spans="1:6" ht="24.75" customHeight="1">
      <c r="A21" s="101">
        <f>_xlfn.IFERROR((COUNTIF(C18:C20,"Da")+(COUNTIF(C18:C20,"Djelomično")/2))/((COUNTIF(C18:C20,"Da")+COUNTIF(C18:C20,"Ne")+COUNTIF(C18:C20,"Djelomično"))),"Nije primjenjivo")</f>
        <v>0</v>
      </c>
      <c r="B21" s="102"/>
      <c r="C21" s="103"/>
      <c r="F21" s="32">
        <f>+VALUE(A51)</f>
        <v>0.35714285714285715</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0.125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0.25</v>
      </c>
    </row>
    <row r="28" spans="1:6" ht="28.5">
      <c r="A28" s="15" t="s">
        <v>42</v>
      </c>
      <c r="B28" s="10" t="s">
        <v>44</v>
      </c>
      <c r="C28" s="79" t="s">
        <v>5</v>
      </c>
      <c r="F28" s="32" t="e">
        <f>+VALUE(A106)</f>
        <v>#VALUE!</v>
      </c>
    </row>
    <row r="29" spans="1:3" ht="42.75">
      <c r="A29" s="15" t="s">
        <v>43</v>
      </c>
      <c r="B29" s="10" t="s">
        <v>45</v>
      </c>
      <c r="C29" s="79" t="s">
        <v>227</v>
      </c>
    </row>
    <row r="30" spans="1:3" ht="14.25">
      <c r="A30" s="15" t="s">
        <v>47</v>
      </c>
      <c r="B30" s="10" t="s">
        <v>21</v>
      </c>
      <c r="C30" s="79" t="s">
        <v>227</v>
      </c>
    </row>
    <row r="31" spans="1:3" ht="14.2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227</v>
      </c>
    </row>
    <row r="35" spans="1:3" ht="42.75">
      <c r="A35" s="15" t="s">
        <v>53</v>
      </c>
      <c r="B35" s="10" t="s">
        <v>51</v>
      </c>
      <c r="C35" s="79" t="s">
        <v>227</v>
      </c>
    </row>
    <row r="36" spans="1:3" ht="24.75" customHeight="1">
      <c r="A36" s="101">
        <f>_xlfn.IFERROR((COUNTIF(C34:C35,"Da")+(COUNTIF(C34:C35,"Djelomično")/2))/((COUNTIF(C34:C35,"Da")+COUNTIF(C34:C35,"Ne")+COUNTIF(C34:C35,"Djelomično"))),"Nije primjenjivo")</f>
        <v>0.5</v>
      </c>
      <c r="B36" s="102"/>
      <c r="C36" s="103"/>
    </row>
    <row r="37" spans="1:3" ht="14.25">
      <c r="A37" s="29" t="s">
        <v>54</v>
      </c>
      <c r="B37" s="107" t="s">
        <v>78</v>
      </c>
      <c r="C37" s="108"/>
    </row>
    <row r="38" spans="1:3" ht="14.25">
      <c r="A38" s="15" t="s">
        <v>63</v>
      </c>
      <c r="B38" s="10" t="s">
        <v>99</v>
      </c>
      <c r="C38" s="79" t="s">
        <v>227</v>
      </c>
    </row>
    <row r="39" spans="1:3" ht="28.5">
      <c r="A39" s="15" t="s">
        <v>64</v>
      </c>
      <c r="B39" s="10" t="s">
        <v>55</v>
      </c>
      <c r="C39" s="79" t="s">
        <v>18</v>
      </c>
    </row>
    <row r="40" spans="1:3" ht="14.25">
      <c r="A40" s="15" t="s">
        <v>65</v>
      </c>
      <c r="B40" s="10" t="s">
        <v>56</v>
      </c>
      <c r="C40" s="79" t="s">
        <v>227</v>
      </c>
    </row>
    <row r="41" spans="1:3" ht="28.5">
      <c r="A41" s="15" t="s">
        <v>66</v>
      </c>
      <c r="B41" s="10" t="s">
        <v>228</v>
      </c>
      <c r="C41" s="79" t="s">
        <v>227</v>
      </c>
    </row>
    <row r="42" spans="1:3" ht="14.25">
      <c r="A42" s="15" t="s">
        <v>67</v>
      </c>
      <c r="B42" s="10" t="s">
        <v>57</v>
      </c>
      <c r="C42" s="79" t="s">
        <v>227</v>
      </c>
    </row>
    <row r="43" spans="1:3" ht="14.25">
      <c r="A43" s="15" t="s">
        <v>68</v>
      </c>
      <c r="B43" s="10" t="s">
        <v>58</v>
      </c>
      <c r="C43" s="79" t="s">
        <v>6</v>
      </c>
    </row>
    <row r="44" spans="1:3" ht="28.5">
      <c r="A44" s="15" t="s">
        <v>69</v>
      </c>
      <c r="B44" s="10" t="s">
        <v>59</v>
      </c>
      <c r="C44" s="79" t="s">
        <v>18</v>
      </c>
    </row>
    <row r="45" spans="1:3" ht="28.5">
      <c r="A45" s="15" t="s">
        <v>70</v>
      </c>
      <c r="B45" s="10" t="s">
        <v>225</v>
      </c>
      <c r="C45" s="79" t="s">
        <v>6</v>
      </c>
    </row>
    <row r="46" spans="1:3" ht="14.25">
      <c r="A46" s="15" t="s">
        <v>71</v>
      </c>
      <c r="B46" s="10" t="s">
        <v>226</v>
      </c>
      <c r="C46" s="79" t="s">
        <v>227</v>
      </c>
    </row>
    <row r="47" spans="1:3" ht="28.5">
      <c r="A47" s="15" t="s">
        <v>72</v>
      </c>
      <c r="B47" s="10" t="s">
        <v>60</v>
      </c>
      <c r="C47" s="79" t="s">
        <v>18</v>
      </c>
    </row>
    <row r="48" spans="1:3" ht="28.5">
      <c r="A48" s="15" t="s">
        <v>73</v>
      </c>
      <c r="B48" s="10" t="s">
        <v>61</v>
      </c>
      <c r="C48" s="79" t="s">
        <v>18</v>
      </c>
    </row>
    <row r="49" spans="1:3" ht="28.5">
      <c r="A49" s="15" t="s">
        <v>74</v>
      </c>
      <c r="B49" s="10" t="s">
        <v>230</v>
      </c>
      <c r="C49" s="79" t="s">
        <v>18</v>
      </c>
    </row>
    <row r="50" spans="1:3" ht="28.5">
      <c r="A50" s="15" t="s">
        <v>75</v>
      </c>
      <c r="B50" s="10" t="s">
        <v>62</v>
      </c>
      <c r="C50" s="79" t="s">
        <v>18</v>
      </c>
    </row>
    <row r="51" spans="1:3" ht="24.75" customHeight="1">
      <c r="A51" s="101">
        <f>_xlfn.IFERROR((COUNTIF(C38:C50,"Da")+(COUNTIF(C38:C50,"Djelomično")/2))/((COUNTIF(C38:C50,"Da")+COUNTIF(C38:C50,"Ne")+COUNTIF(C38:C50,"Djelomično"))),"Nije primjenjivo")</f>
        <v>0.35714285714285715</v>
      </c>
      <c r="B51" s="102"/>
      <c r="C51" s="103"/>
    </row>
    <row r="52" spans="1:3" ht="14.25">
      <c r="A52" s="29" t="s">
        <v>76</v>
      </c>
      <c r="B52" s="107" t="s">
        <v>77</v>
      </c>
      <c r="C52" s="108"/>
    </row>
    <row r="53" spans="1:3" ht="28.5">
      <c r="A53" s="15" t="s">
        <v>82</v>
      </c>
      <c r="B53" s="10" t="s">
        <v>243</v>
      </c>
      <c r="C53" s="79" t="s">
        <v>18</v>
      </c>
    </row>
    <row r="54" spans="1:3" ht="28.5">
      <c r="A54" s="15" t="s">
        <v>83</v>
      </c>
      <c r="B54" s="10" t="s">
        <v>229</v>
      </c>
      <c r="C54" s="79" t="s">
        <v>18</v>
      </c>
    </row>
    <row r="55" spans="1:3" ht="28.5">
      <c r="A55" s="15" t="s">
        <v>84</v>
      </c>
      <c r="B55" s="10" t="s">
        <v>80</v>
      </c>
      <c r="C55" s="79" t="s">
        <v>18</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6</v>
      </c>
    </row>
    <row r="68" spans="1:3" ht="42.75">
      <c r="A68" s="15" t="s">
        <v>106</v>
      </c>
      <c r="B68" s="10" t="s">
        <v>102</v>
      </c>
      <c r="C68" s="79" t="s">
        <v>6</v>
      </c>
    </row>
    <row r="69" spans="1:3" ht="14.25">
      <c r="A69" s="15" t="s">
        <v>107</v>
      </c>
      <c r="B69" s="10" t="s">
        <v>103</v>
      </c>
      <c r="C69" s="79" t="s">
        <v>6</v>
      </c>
    </row>
    <row r="70" spans="1:3" ht="14.25">
      <c r="A70" s="15" t="s">
        <v>108</v>
      </c>
      <c r="B70" s="10" t="s">
        <v>104</v>
      </c>
      <c r="C70" s="79" t="s">
        <v>227</v>
      </c>
    </row>
    <row r="71" spans="1:3" ht="24.75" customHeight="1">
      <c r="A71" s="101">
        <f>_xlfn.IFERROR((COUNTIF(C67:C70,"Da")+(COUNTIF(C67:C70,"Djelomično")/2))/((COUNTIF(C67:C70,"Da")+COUNTIF(C67:C70,"Ne")+COUNTIF(C67:C70,"Djelomično"))),"Nije primjenjivo")</f>
        <v>0.125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28.5">
      <c r="A105" s="15" t="s">
        <v>38</v>
      </c>
      <c r="B105" s="10" t="s">
        <v>158</v>
      </c>
      <c r="C105" s="79" t="s">
        <v>18</v>
      </c>
    </row>
    <row r="106" spans="1:3" ht="24.75" customHeight="1" thickBot="1">
      <c r="A106" s="109" t="str">
        <f>IF(C105="Više od 90%","100%",IF(C105="80% - 90%","75%",IF(C105="70% - 80%","50%",IF(C105="60% - 70%","25%",IF(C105="Manje od 60%","0%","Nije primjenjivo")))))</f>
        <v>Nije primjenjivo</v>
      </c>
      <c r="B106" s="110"/>
      <c r="C106" s="111"/>
    </row>
    <row r="107" spans="1:3" ht="24.75" customHeight="1">
      <c r="A107" s="112" t="s">
        <v>179</v>
      </c>
      <c r="B107" s="113"/>
      <c r="C107" s="116">
        <f>_xlfn.SUMIFS(F15:F28,F15:F28,"&lt;&gt;#VALUE!")/COUNT(F15:F28)</f>
        <v>0.5482142857142858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0.5</v>
      </c>
      <c r="D8" s="81"/>
    </row>
    <row r="9" spans="1:4" s="34" customFormat="1" ht="39.75" customHeight="1">
      <c r="A9" s="45" t="s">
        <v>54</v>
      </c>
      <c r="B9" s="38" t="s">
        <v>188</v>
      </c>
      <c r="C9" s="40">
        <f>+Upitnik!A51</f>
        <v>0.35714285714285715</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0.125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Nije primjenjivo</v>
      </c>
      <c r="D16" s="82"/>
    </row>
    <row r="17" spans="1:4" s="34" customFormat="1" ht="39.75" customHeight="1" thickBot="1">
      <c r="A17" s="118" t="s">
        <v>179</v>
      </c>
      <c r="B17" s="119"/>
      <c r="C17" s="84">
        <f>+Upitnik!C107</f>
        <v>0.5482142857142858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9">
      <selection activeCell="B13" sqref="B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GDCK Klanjec</cp:lastModifiedBy>
  <cp:lastPrinted>2019-12-05T14:42:35Z</cp:lastPrinted>
  <dcterms:created xsi:type="dcterms:W3CDTF">2012-05-21T15:07:27Z</dcterms:created>
  <dcterms:modified xsi:type="dcterms:W3CDTF">2023-08-02T10:23:20Z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